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YOIKKO\Desktop\PROGRAMA EXPANSION PEEI\PROYECTO PEEI S031 2022\PAT VALIDADO\"/>
    </mc:Choice>
  </mc:AlternateContent>
  <xr:revisionPtr revIDLastSave="0" documentId="13_ncr:1_{5E2EE7C5-AF9E-42B3-9DEF-D0275FBADE53}" xr6:coauthVersionLast="46" xr6:coauthVersionMax="46" xr10:uidLastSave="{00000000-0000-0000-0000-000000000000}"/>
  <bookViews>
    <workbookView minimized="1" xWindow="1080" yWindow="1080" windowWidth="21600" windowHeight="11385" tabRatio="483" firstSheet="1" activeTab="1" xr2:uid="{00000000-000D-0000-FFFF-FFFF00000000}"/>
  </bookViews>
  <sheets>
    <sheet name="Consideraciones_Elaboración" sheetId="6" r:id="rId1"/>
    <sheet name="Plan Anual de Trabajo" sheetId="4" r:id="rId2"/>
  </sheets>
  <definedNames>
    <definedName name="_xlnm._FilterDatabase" localSheetId="1" hidden="1">'Plan Anual de Trabajo'!$B$12:$J$129</definedName>
    <definedName name="_xlnm.Print_Area" localSheetId="1">'Plan Anual de Trabajo'!$B$1:$J$118</definedName>
    <definedName name="_xlnm.Print_Titles" localSheetId="1">'Plan Anual de Trabajo'!$1:$7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0" i="4" l="1"/>
  <c r="I61" i="4"/>
  <c r="I58" i="4"/>
  <c r="I91" i="4"/>
  <c r="I93" i="4"/>
  <c r="I94" i="4"/>
  <c r="I22" i="4"/>
  <c r="I27" i="4"/>
  <c r="I20" i="4"/>
  <c r="I63" i="4"/>
  <c r="I25" i="4"/>
  <c r="I43" i="4" l="1"/>
  <c r="I95" i="4"/>
  <c r="I97" i="4" l="1"/>
  <c r="I81" i="4"/>
  <c r="I74" i="4"/>
  <c r="I65" i="4"/>
  <c r="I55" i="4"/>
  <c r="I44" i="4"/>
  <c r="I38" i="4"/>
  <c r="I98" i="4" l="1"/>
  <c r="I99" i="4" s="1"/>
</calcChain>
</file>

<file path=xl/sharedStrings.xml><?xml version="1.0" encoding="utf-8"?>
<sst xmlns="http://schemas.openxmlformats.org/spreadsheetml/2006/main" count="271" uniqueCount="188">
  <si>
    <t>SECRETARÍA DE EDUCACIÓN PÚBLICA</t>
  </si>
  <si>
    <t>Fecha</t>
  </si>
  <si>
    <t>DESCRIPCIÓN DEL APOYO</t>
  </si>
  <si>
    <t>DIRECCIÓN GENERAL DE GESTIÓN ESCOLAR Y ENFOQUE TERRITORIAL</t>
  </si>
  <si>
    <t>Apoyo</t>
  </si>
  <si>
    <t>Monto
(convenio)</t>
  </si>
  <si>
    <t xml:space="preserve">Descripción del Apoyo	</t>
  </si>
  <si>
    <t>Rubro de gastos</t>
  </si>
  <si>
    <t xml:space="preserve">Descripción </t>
  </si>
  <si>
    <t xml:space="preserve">Componente que integra el Plan Anual de Trabajo (PAT) </t>
  </si>
  <si>
    <t>Observaciones</t>
  </si>
  <si>
    <t>Total por tipo de apoyo</t>
  </si>
  <si>
    <t>Consideraciones para la elaboración del
PLAN ANUAL DE TRABAJO 2022</t>
  </si>
  <si>
    <t>SUBSECRETARÍA DE EDUCACIÓN BÁSICA</t>
  </si>
  <si>
    <t>PLAN ANUAL DE TRABAJO 2022</t>
  </si>
  <si>
    <t>OBSERVACIONES</t>
  </si>
  <si>
    <t>RUBRO DE GASTO</t>
  </si>
  <si>
    <t xml:space="preserve">RUBROS DE GASTO </t>
  </si>
  <si>
    <t xml:space="preserve">DESCRIPCIÓN DE LA ACTIVIDAD  DESARROLLADA
</t>
  </si>
  <si>
    <t xml:space="preserve">PRESUPUESTO
</t>
  </si>
  <si>
    <t xml:space="preserve">DESCRIPCIÓN DEL APOYO </t>
  </si>
  <si>
    <t xml:space="preserve">Gastos de Operación Local </t>
  </si>
  <si>
    <t>Fecha de validación</t>
  </si>
  <si>
    <t>Apoyo para Agentes Educativos Federalizados de la Estrategia de Visitas a Hogares (Modalidad No Escolarizada).</t>
  </si>
  <si>
    <t xml:space="preserve">Unidad Didáctica. </t>
  </si>
  <si>
    <t xml:space="preserve">DESCRIPCIÓN DE LA ACTIVIDAD DESARROLLADA </t>
  </si>
  <si>
    <t xml:space="preserve">PRESUPUESTO </t>
  </si>
  <si>
    <t>Insumos para la alimentación de niñas y niños que asisten a este servicio.</t>
  </si>
  <si>
    <t>Apoyo económico para los Agentes Educativos Comunitarios.</t>
  </si>
  <si>
    <t>PRESUPUESTO</t>
  </si>
  <si>
    <t>Servicios básicos 
(luz, agua y gas).</t>
  </si>
  <si>
    <t>Insumos para la alimentación de niñas y niños matriculados.</t>
  </si>
  <si>
    <t>Apoyo para la operación de los CCAPI</t>
  </si>
  <si>
    <t>DESCRIPCIÓN DE LA ACTIVIDAD DESARROLLADA</t>
  </si>
  <si>
    <t>MONTO DEL CONVENIO</t>
  </si>
  <si>
    <t>MONTO TOTAL DEL CONVENIO</t>
  </si>
  <si>
    <t>MONTO TOTAL  PLANEADO</t>
  </si>
  <si>
    <t>DIFERENCIA</t>
  </si>
  <si>
    <t>APOYO 1.
Fortalecimiento de los CAI Federalizados y los CENDI en proceso de regularización con inmueble federalizado.</t>
  </si>
  <si>
    <t>Mantenimiento preventivo y correctivo.</t>
  </si>
  <si>
    <t>Traslado para cada Agente Educativo Federalizado.</t>
  </si>
  <si>
    <t>Compra de materiales que integran la Unidad Didáctica.</t>
  </si>
  <si>
    <t xml:space="preserve"> Equipamiento y mobiliario.</t>
  </si>
  <si>
    <t>Capacitación Estatal.</t>
  </si>
  <si>
    <t>Diplomado de profesionalización.</t>
  </si>
  <si>
    <t>Acceso a plataformas tecnológicas para capacitación virtual.</t>
  </si>
  <si>
    <t>FECHA O PERIODO DE REALIZACIÓN DE LA ACTIVIDAD</t>
  </si>
  <si>
    <t xml:space="preserve">FECHA O PERIODO DE REALIZACIÓN DE LA ACTIVIDAD </t>
  </si>
  <si>
    <t xml:space="preserve">FECHA O PERIODO DE REALIZACIÓN DE LA ACTIVIDAD
</t>
  </si>
  <si>
    <t>Apoyo para la operación de los CENDI en proceso de regularización con apoyo voluntario.</t>
  </si>
  <si>
    <t>Apoyo a las personas que brindan acciones voluntarias para la atención de niñas y niños matriculados.</t>
  </si>
  <si>
    <t xml:space="preserve"> Acciones para garantizar el funcionamiento e implementación del Programa Expansión de la Educación Inicial.</t>
  </si>
  <si>
    <t>Planeación.</t>
  </si>
  <si>
    <t>Seguimiento.</t>
  </si>
  <si>
    <t>Evaluación.</t>
  </si>
  <si>
    <t>Acciones de Contraloría Social.</t>
  </si>
  <si>
    <t>Reuniones nacionales convocadas por la DGGEyET.</t>
  </si>
  <si>
    <t>Anotar la fecha o el periodo en que se implementará cada actividad.</t>
  </si>
  <si>
    <t>Anotar la información necesaria que permita contextualizar y justificar la actividad que se desea desarrollar.</t>
  </si>
  <si>
    <t>Total del recurso presupuestado para la realización de las actividades en el rubro de Apoyo (Campo formulado con valor automático).</t>
  </si>
  <si>
    <t>Monto total planeado</t>
  </si>
  <si>
    <t>Monto total del convenio</t>
  </si>
  <si>
    <t>Diferencia</t>
  </si>
  <si>
    <t>Descripción de la actividad desarrollada</t>
  </si>
  <si>
    <t>Fecha o periodo de realización de la actividad</t>
  </si>
  <si>
    <t>Presupuesto</t>
  </si>
  <si>
    <t>SECRETARÍA DE EDUCACIÓN PÚBLICA
SUBSECRETARÍA DE EDUCACIÓN BÁSICA
DIRECCIÓN GENERAL DE GESTIÓN ESCOLAR Y ENFOQUE TERRITORIAL
PROGRAMA EXPANSIÓN DE LA EDUCACIÓN INICIAL</t>
  </si>
  <si>
    <t>Anotar el total del recurso otorgado a la Entidad Federativa de acuerdo con el Convenio respectivo (Lineamientos para el caso de la CDMX) 2022.</t>
  </si>
  <si>
    <t>Anotar la (s) actividades que se implementarán en la Entidad Federativa de acuerdo con el rubro de gasto que responde al Apoyo. Tomar como referencia el Anexo 9.</t>
  </si>
  <si>
    <t>Clasificación en apego a lo establecido el numeral 3.4. Características de los apoyos (tipo y monto) de las Reglas de Operación 2022</t>
  </si>
  <si>
    <t>Definición de los apoyos de acuerdo con lo establecido el numeral 3.4. Características de los apoyos (tipo y monto) de las Reglas de Operación 2022.</t>
  </si>
  <si>
    <t>Conceptos  gastos que la AEL puede utilizar para la ejecución y desarrollo del PEEI, de acuerdo a lo establecido el numeral 3.4. Características de los apoyos (tipo y monto) de las Reglas de Operación 202. y a el Anexo 9.</t>
  </si>
  <si>
    <t>Total de recursos otorgados a la Entidad Federativa para la operación del PEEI 2022.</t>
  </si>
  <si>
    <t>Desarrollo de capacitación a los Agentes Educativos Federalizados y Comunitarios:
Modalidad presencial, a distancia o híbrida.</t>
  </si>
  <si>
    <t>Desarrollo y divulgación de materiales, eventos presenciales, virtuales y/o híbridos, para la  difusión de los objetivos y principios rectores de la Educación Inicial.</t>
  </si>
  <si>
    <t xml:space="preserve">DESCRIPCIÓN </t>
  </si>
  <si>
    <t>APOYO FINANCIERO</t>
  </si>
  <si>
    <t xml:space="preserve">Recursos didácticos (Baúl). </t>
  </si>
  <si>
    <t>Meta</t>
  </si>
  <si>
    <t>Expresión cuantitativa y/o cualitativa de los objetivos que se pretende alcanzar en cada tipo de apoyo durante el ejercicio fiscal.</t>
  </si>
  <si>
    <t>Anotar el monto que se destinará para la aplicación de la actividad, en apego a lo establecido en las RO, numeral 3.4. Características de los apoyos (tipo y monto).</t>
  </si>
  <si>
    <t>Se debe aplicar el total del recurso señalado en el Convenio Único a la Entidad Federativa, por lo que la diferencia entre dicho monto y lo planeado debe ser cero.</t>
  </si>
  <si>
    <t>Es la suma de los montos de cada uno de los apoyos.</t>
  </si>
  <si>
    <r>
      <t xml:space="preserve">Anotar la fecha en que es </t>
    </r>
    <r>
      <rPr>
        <b/>
        <sz val="11"/>
        <rFont val="Montserrat"/>
      </rPr>
      <t>validado</t>
    </r>
    <r>
      <rPr>
        <sz val="11"/>
        <rFont val="Montserrat"/>
      </rPr>
      <t xml:space="preserve"> el Plan Anual de Trabajo por la</t>
    </r>
    <r>
      <rPr>
        <b/>
        <sz val="11"/>
        <rFont val="Montserrat"/>
      </rPr>
      <t xml:space="preserve"> DGGEyET.</t>
    </r>
  </si>
  <si>
    <t>CAI Federalizado</t>
  </si>
  <si>
    <t>APOYO</t>
  </si>
  <si>
    <t xml:space="preserve">TOTAL </t>
  </si>
  <si>
    <t>TOTAL</t>
  </si>
  <si>
    <t xml:space="preserve">TOTAL  </t>
  </si>
  <si>
    <t>APOYO 2.
Estrategia de Visitas a Hogares.</t>
  </si>
  <si>
    <t>APOYO 3.
Implementación y operación de los CCAPI.</t>
  </si>
  <si>
    <t>APOYO 4.
Capacitación de Agentes Educativos Federalizados y Comunitarios.</t>
  </si>
  <si>
    <t>APOYO 5.
CENDI en proceso de regularización con apoyo voluntario.</t>
  </si>
  <si>
    <t>APOYO 6.
Difusión de los objetivos y principios rectores de la Educación Inicial.</t>
  </si>
  <si>
    <t xml:space="preserve"> PROGRAMA EXPANSIÓN DE LA EDUCACIÓN INICIAL</t>
  </si>
  <si>
    <t>GOBIERNO DEL ESTADO DE TLAXCALA</t>
  </si>
  <si>
    <t xml:space="preserve">Mayo - Diciembre </t>
  </si>
  <si>
    <t>Protección Civil y Seguridad</t>
  </si>
  <si>
    <t>Mayo a Diciembre de de 2022.</t>
  </si>
  <si>
    <t>SIN COMPROMISO</t>
  </si>
  <si>
    <t>Mayo - Diciembre</t>
  </si>
  <si>
    <t>Entrega de Constancias del SICS a los 6 CAI</t>
  </si>
  <si>
    <t>Impresión y distribución de formatos, materiales de capacitación y materiales de difusión para la Contraloria Social (Lonas y Tripticos a los 6 CAI).</t>
  </si>
  <si>
    <t>-</t>
  </si>
  <si>
    <t>Evaluación Interna de desempeño del Programa realizada por un Externo.</t>
  </si>
  <si>
    <t>Enero a Diciembre de 2022.</t>
  </si>
  <si>
    <t>Agosto a Noviembre de 2022</t>
  </si>
  <si>
    <t>Noviembre - Diciembre 2022</t>
  </si>
  <si>
    <t>Mayo - Diciembre 2022</t>
  </si>
  <si>
    <t xml:space="preserve">Desarrollo de materiales de apoyo para la difusión de los objetivos y principios rectores de educación inicial (infografías, dípticos, trípticos, videos, medios electrónicos, plataformas, etc.). </t>
  </si>
  <si>
    <t>Elaboración de videos explicativos sobre los objetivos y principios rectores de educación inicial</t>
  </si>
  <si>
    <t>Plataformas en internet como sitios web, paginas electronicas, Aplicaciones electronicas, etc.}</t>
  </si>
  <si>
    <t>Para validar la participación y adscripción del Comité se hace la entrega de las constancias del SICS en seguimiento al proceso interno. 
Incluye: viáticos y combustible.</t>
  </si>
  <si>
    <t>Para facilitar la comprensión  de los objetivos y principios rectores de Educación Inicial se difundirá en videos creativos de corta duración dirigidos a la sociedad en general.</t>
  </si>
  <si>
    <t>En cumplimiento a principio de publicidad y transparencia del PEEI se hace necesario elaborar material de difusión para que la comunidad escolar y la sociedad en general esté enterada de los beneficios que llegan a cada CAI.</t>
  </si>
  <si>
    <t>Realización de reuniones o foros presenciales y virtuales para el analisis de los objetivos y principios rectores de educación inicial</t>
  </si>
  <si>
    <t xml:space="preserve"> Mejorar las condiciones de infraestructura para ofrecer a niñas y niños un ambiente seguro e higiénico donde puedan, junto con el personal, desarrollar sus actividades.</t>
  </si>
  <si>
    <t>Garantizar el derecho de niñas y niños a un ambiente saludable, higiénico, de protección para su mejor desarrollo integral.</t>
  </si>
  <si>
    <t xml:space="preserve">Garantizar el derecho de niñas y niños a un ambiente de  seguro para su desarrollo </t>
  </si>
  <si>
    <t>Garantizar los derechos de niñas y niños al contar con una escuela segura que genere un ambiente de aprendizaje propicio a su desarrollo integral</t>
  </si>
  <si>
    <t>Garantizar los derechos de niñas y niños al contar con una escuela segura que genere un ambiente de aprendizaje propicio a su desarrollo integral.</t>
  </si>
  <si>
    <t>Garantizar el derecho a la salud e higiene de niñas y niños y con ello mejorar la calidad de los servicios que se ofrecen.</t>
  </si>
  <si>
    <t>Generar las condiciones para la prestación de un servicio de calidad que ofrezca seguridad y protección a las niñas y niños.</t>
  </si>
  <si>
    <t>Garantizar el derecho al juego seguro que promueva la autonomía personal y desarrollo socioafectivo de niñas y niños.</t>
  </si>
  <si>
    <t>Ofrecer condiciones seguras e higiénicas en los espacios en que niñas, niños y el personal a su cargo desarrollan distintas actividades</t>
  </si>
  <si>
    <t>Garantizar el derecho a la salud e higiene de niñas, niños y del personal a su cargo, que ofrezcan ambientes de convivencia y aprendizaje.</t>
  </si>
  <si>
    <t>"Garantizar el derecho a la salud e higiene de niñas, niños y del personal a su cargo, que ofrezcan ambientes de convivencia y aprendizaje</t>
  </si>
  <si>
    <t>Mejorar las condiciones materiales de los CAI para ofrecer ambientes seguros e higiénicos a niñas, niños y personal a su cargo, donde se ofrezca una educación equitativa, inclusiva, intercultural e integral</t>
  </si>
  <si>
    <t>Garantizar el derecho a una educación equitativa, inclusiva, intercultural e integral en ambientes seguros y funcionales."</t>
  </si>
  <si>
    <t>Se espera que con el taller se impacte en la actualización a los Agentes Educativos sobre los contenidos del Nuevo Programa de Educación Inicial, en términos de mejorar la práctica de los AE y por ende ofrecer  un mejor servicio educativo a NN  y sus familias.
Se realizará una evaluación a traves de formularios dirigido a los asistentes.</t>
  </si>
  <si>
    <t>Se espera que con el taller se impacte en la mejora de las estratégias de gestión de emociones que impacta positivamente en su desempeño, en términos de mejorar la práctica de los AE y por ende ofrecer  un mejor servicio educativo a NN  y sus familias.
Se realizará una evaluación a traves de formularios dirigido a los asistentes.</t>
  </si>
  <si>
    <t>Mayo - Julio 2022</t>
  </si>
  <si>
    <t>Reunión de evaluación del PEEI 2022
Se realizará de manera presencial con 6 Directoras de los CAI, 9 del equipo de la Coordinación y 20 A.E. de la Modalidad No Escolarizado.</t>
  </si>
  <si>
    <t>Esta reunión impacta en valorar los alcances que se obtuvieron que en el ejercicio fiscal 2022 con los recursos del PEEI destinados a cada apoyo de acuerdo a las RO.</t>
  </si>
  <si>
    <t xml:space="preserve">
Esta reunión impacta en el derecho de la ciudadania para vigilar el debido cumplimiento de los servicios y materiales que se aplican a las instituciones beneficiadas del Programa.</t>
  </si>
  <si>
    <t xml:space="preserve">Un Taller: "Acompañamiento sensible en el proceso de adaptación al CAI"
El taller será realizado para los Agentes Educativos del CAI Núm. 1  CCT 29DDI0002N (54 AE), CAI Núm. 5 CCT 29DDI0005K  (34 AE) e invitados de otros servicios (12 AE).
Se requiere: Pago de ponente, lona para banner, folders, lapiceros y hojas blancas. </t>
  </si>
  <si>
    <r>
      <rPr>
        <b/>
        <sz val="16"/>
        <color theme="1"/>
        <rFont val="Montserrat"/>
      </rPr>
      <t>Un Taller: "La autoevaluación del agente educativo y estrategias para el acompañamiento".</t>
    </r>
    <r>
      <rPr>
        <sz val="16"/>
        <color theme="1"/>
        <rFont val="Montserrat"/>
      </rPr>
      <t xml:space="preserve">
El taller será realizado para los Agentes Educativos del CAI Núm. 4 CCT 29DDI0006J (43 E), CAI Núm. 6  CCT 29DDI0007I (50 AE) e invitados de otros servicios (10 AE).
Se requiere: Pago de ponente, coffe break, lona para banner, folders, lapiceros y hojas blancas. </t>
    </r>
  </si>
  <si>
    <t>Adquisición de 350 cuadernillos (para los agentes educativos con 12 infografías), 700 calendarios posters (para padres de familia de educación inicial) , 200 calendarios de escritorio (para autoridades educativas y locales ) y 1000 infografías (para el público en general).
Todos para difundir los objetivos y principios rectores de educación inicial.</t>
  </si>
  <si>
    <r>
      <t xml:space="preserve">De acuerdo al propósito que se tiene para difundir los objetivos es necesario hacer llegar primeramente a los Agentes Educativos la información de los objetivos y principios rectores de Educación Inicial, a </t>
    </r>
    <r>
      <rPr>
        <sz val="16"/>
        <color rgb="FFFF0000"/>
        <rFont val="Montserrat"/>
      </rPr>
      <t>través</t>
    </r>
    <r>
      <rPr>
        <sz val="16"/>
        <rFont val="Montserrat"/>
      </rPr>
      <t xml:space="preserve"> de un material impreso y llamativo.</t>
    </r>
  </si>
  <si>
    <t>De acuerdo a la modernidad en la que vivimos en el uso de las TICS como instrumento de información, comunicación y difusión es preponderante utilizar las herramientas digitales para promover los objetivos y principios rectores de Educación Inicial.</t>
  </si>
  <si>
    <t>Realización de foro de divulgación de los objetivos y principios rectores de educación inicial para 120 personas.
Incluye: viáticos y hospedaje del ponente, salón de eventos, comida, 12 mesas con manteles y sillas con cubresillas, lona, flores, mamparas, equipo de sonido. 
Reunión nacional sobre la política nacional de educación inicial (asistencia de 5 personas). 
Reunión estatal para difundir los acuerdos y compromisos de dicha reunión nacional.</t>
  </si>
  <si>
    <t>Es menester considerar la reflexión de los Agentes Educativos sobre los objetivos y principios rectores de Educación Inicial, en un espacio donde puedan analizar y expresar conscientemente sus opiniones.</t>
  </si>
  <si>
    <t>Reunión de capacitación de Contraloría Social.
Se realizará de manera virtual con las 6 Directoras de los CAI, Coordinadora de Educación Inicial, Coordinadora de la modalidad escolarizada, Contraloría del Ejecutivo, Enlace de Contraloría Social Estatal, comité de contraloría de cada CAI, Responsable de Contraloría Social.</t>
  </si>
  <si>
    <t>Agosto a noviembre de 2022</t>
  </si>
  <si>
    <r>
      <rPr>
        <b/>
        <sz val="16"/>
        <color theme="1"/>
        <rFont val="Montserrat"/>
      </rPr>
      <t>Reparación de grietas y cuarteaduras en paredes y muros.
Servicio para el CAI Núm. 3 29DDI0004L</t>
    </r>
    <r>
      <rPr>
        <sz val="16"/>
        <color theme="1"/>
        <rFont val="Montserrat"/>
      </rPr>
      <t xml:space="preserve">
Garantizar los derechos de las niñas y los niños al estar en un espacio seguro, que garantice su integridad física y emocional de 187 niñas y niños y 52 Agentes Educativos al arreglar las cuarteaduras en pasillo y  muros en edificio  A y B en la parte exterior de planta alta y baja.
Costo aproximado $36,000.00 
Niños y niñas beneficiados: 72
Adultos beneficiado: 52
</t>
    </r>
    <r>
      <rPr>
        <b/>
        <sz val="16"/>
        <color theme="1"/>
        <rFont val="Montserrat"/>
      </rPr>
      <t>Servicio para el CAI Núm. 5 29DDI0005K</t>
    </r>
    <r>
      <rPr>
        <sz val="16"/>
        <color theme="1"/>
        <rFont val="Montserrat"/>
      </rPr>
      <t xml:space="preserve">
paredes y muros de los edificios a y b para el beneficio de 86 niños y niñas de educación inicial.
Costo aproximado $100,000.00
Niños y niñas beneficiados: 37
Adultos beneficiado: 31</t>
    </r>
  </si>
  <si>
    <r>
      <rPr>
        <b/>
        <sz val="16"/>
        <color rgb="FF000000"/>
        <rFont val="Montserrat"/>
      </rPr>
      <t>Rehabilitación de domos y techos de policarbonato.</t>
    </r>
    <r>
      <rPr>
        <sz val="16"/>
        <color rgb="FF000000"/>
        <rFont val="Montserrat"/>
      </rPr>
      <t xml:space="preserve">
</t>
    </r>
    <r>
      <rPr>
        <b/>
        <sz val="16"/>
        <color rgb="FF000000"/>
        <rFont val="Montserrat"/>
      </rPr>
      <t>Servicio para el CAI Núm. 4 29DDI0006J</t>
    </r>
    <r>
      <rPr>
        <sz val="16"/>
        <color rgb="FF000000"/>
        <rFont val="Montserrat"/>
      </rPr>
      <t xml:space="preserve">
Garantizar un espacio seguro de los pequeños que ocupan (arenero y pelotero).
</t>
    </r>
    <r>
      <rPr>
        <i/>
        <sz val="16"/>
        <color rgb="FF000000"/>
        <rFont val="Montserrat"/>
      </rPr>
      <t>Costo aproximado $ 195,000.00</t>
    </r>
    <r>
      <rPr>
        <sz val="16"/>
        <color rgb="FF000000"/>
        <rFont val="Montserrat"/>
      </rPr>
      <t xml:space="preserve">
Niños y niñas beneficiados: 58
Adultos beneficiado: 41</t>
    </r>
  </si>
  <si>
    <r>
      <rPr>
        <b/>
        <sz val="16"/>
        <rFont val="Montserrat"/>
      </rPr>
      <t xml:space="preserve">Puertas de salida de emergencia con barra antipánico
</t>
    </r>
    <r>
      <rPr>
        <sz val="16"/>
        <rFont val="Montserrat"/>
      </rPr>
      <t xml:space="preserve">
</t>
    </r>
    <r>
      <rPr>
        <b/>
        <sz val="16"/>
        <rFont val="Montserrat"/>
      </rPr>
      <t xml:space="preserve">Servicio para el CAI Núm. 3 29DDI0004L
</t>
    </r>
    <r>
      <rPr>
        <sz val="16"/>
        <rFont val="Montserrat"/>
      </rPr>
      <t>Garantizar la seguridad física de 187 niñas y niños y 52 Agentes Educativos al realizar suministro y colocación de cuatro puertas abatibles nuevas en el área de comedor y acceso principal de la escuela. ( se cambió en el ejercicio 2020 pero ya está en malas condiciones por el uso).
Costo aproximado $ 54,000.00
Niños y niñas beneficiados: 72
Adultos beneficiado: 52</t>
    </r>
  </si>
  <si>
    <t xml:space="preserve">La  ampliación de la cobertura es primordial en el Estado para garantizar el derecho a la Educación Inicial, mejorar las prácticas de crianza familiar y generar las condiciones de equidad para todas y todos los niños.
</t>
  </si>
  <si>
    <r>
      <rPr>
        <b/>
        <sz val="16"/>
        <color theme="1"/>
        <rFont val="Montserrat"/>
      </rPr>
      <t>Diplomado para 65 Agentes Educativos. Impartido por la Universidad Autonoma de Tlaxcala.</t>
    </r>
    <r>
      <rPr>
        <sz val="16"/>
        <color theme="1"/>
        <rFont val="Montserrat"/>
      </rPr>
      <t xml:space="preserve">
Continúan en el Diplomado 65 Agentes Educativos para concluir con lo modulos que lo componen. 
</t>
    </r>
    <r>
      <rPr>
        <sz val="15"/>
        <color theme="1"/>
        <rFont val="Montserrat"/>
      </rPr>
      <t>29DDI0002N CAI NÚM. 1 (4 AE)
29DDI0003M CAI NÚM. 2 (5 AE)
29DDI0004L CAI NÚM. 3 (10 AE)
29DDI0006J CAI NÚM. 4 (11 AE)
29DDI0005K CAI NÚM. 5 (7 AE)
29DDI0007I CAI NÚM. 6 (4 AE)
29FEI0045I PROGRAMA VISITAS A LOS HOGARES. (8 AE)
GOBIERNO DEL ESTADO DE TLAXCALA (3 AE)
COORDINACION DE EDUCACIÓN INICIAL (4 AE)
CAIC DIF (2 AE).
EDUCACIÓN INDIGENA (5 AE).
CONAFE (2 AE)</t>
    </r>
  </si>
  <si>
    <t>Plataforma de Zoom para 500 participantes.
Se contratará una sola plataforma para 500 participantes que será utilizada para los 6 CAI, Agentes Educativos FEI y Coordinación de Educación Inicial.
29DDI0002N CAI NÚM. 1
29DDI0003M CAI NÚM. 2
29DDI0004L CAI NÚM. 3
29DDI0006J CAI NÚM. 4
29DDI0005K CAI NÚM. 5
29DDI0007I CAI NÚM. 6
29FEI0045I PROGRAMA VISITAS A LOS HOGARES.</t>
  </si>
  <si>
    <r>
      <rPr>
        <b/>
        <sz val="16"/>
        <rFont val="Montserrat"/>
      </rPr>
      <t xml:space="preserve">Adquisición, habilitación y mantenimiento de circuito cerrado con cámaras en las salas educativas 
</t>
    </r>
    <r>
      <rPr>
        <sz val="16"/>
        <rFont val="Montserrat"/>
      </rPr>
      <t xml:space="preserve">
</t>
    </r>
    <r>
      <rPr>
        <b/>
        <sz val="16"/>
        <rFont val="Montserrat"/>
      </rPr>
      <t>Servicio para el CAI Núm. 2 29DDI0003M</t>
    </r>
    <r>
      <rPr>
        <sz val="16"/>
        <rFont val="Montserrat"/>
      </rPr>
      <t xml:space="preserve">
Adquisición y colocación de cámaras con todos los requerimientos necesarios para su colocación en las aulas temáticas de: la casita, el supermercado, y en las áreas de intendencia y lavanderia, para garantizar el derecho a la seguridad integral de  niños, niñas y el buen funcionamiento de las áreas.
Costo aproximado $ 50,000.00
Niños y niñas beneficiados: 62
Adultos beneficiados: 44
</t>
    </r>
    <r>
      <rPr>
        <b/>
        <sz val="16"/>
        <rFont val="Montserrat"/>
      </rPr>
      <t>Servicio para el CAI Núm. 4 29DDI0006J</t>
    </r>
    <r>
      <rPr>
        <sz val="16"/>
        <rFont val="Montserrat"/>
      </rPr>
      <t xml:space="preserve">
Garantizar la seguridad de los pequeños de la institución. Adquisición y habilitación de 4 cámaras  nuevas en las salas porque fueron robadas en 2021. (comedor, juegos, salón de preescolar 2 y 3). 
Costo aproximado $ 20,000.00
Niños y niñas beneficiados: 58
Adultos beneficiados: 41</t>
    </r>
  </si>
  <si>
    <r>
      <t xml:space="preserve">Pago de apoyo mensual para traslado de 20 Agentes Educativos participantes en el PEEI.
El pago total de traslado de los Agentes Educativos para realizar sus actividades programadas en apego a las Reglas de Operación, se distribuye de la siguiente forma: a 17 agentes educativos ($285,600.00) se les cubre de enero a diciembre; a 3 agentes se les pagará a partir de su adscripción: (2 AE se les pagará de marzo-diciembre ( $28,000.00) y un AE de mayo - diciembre ($11,200.00). De aqui se tiene un ahorro que será utilizado en la compra de mochilas para los mismos agentes. 
</t>
    </r>
    <r>
      <rPr>
        <i/>
        <sz val="16"/>
        <rFont val="Montserrat"/>
      </rPr>
      <t xml:space="preserve">
$1,400.00 por mes por Agente Educativo</t>
    </r>
    <r>
      <rPr>
        <sz val="16"/>
        <rFont val="Montserrat"/>
      </rPr>
      <t xml:space="preserve">
Familias atendidas: 278
Niñas atendidas: 121
Niños atendidos: 160
17  AE realizaron visitas a los hogares en los meses de enero, febrero y marzo de 2022..
2 AE se incorporaron en el mes de marzo de 2022.
1 AE se incorpora en mayo de 2022.
Lo anterior para que se contemple el compromiso de pago de estos meses.</t>
    </r>
  </si>
  <si>
    <t>Se espera que con el taller se impacte en el logro de interacciones afectivas y profundas con calidad durante el proceso de ingreso al CAI que aseguren el sostén emocional en los infantes, en términos de mejorar la práctica de los AE y por ende ofrecer  un mejor servicio educativo a NN  y sus familias.
Se realizará una evaluación a través de formularios dirigido a los asistentes.</t>
  </si>
  <si>
    <t>Se espera que con el taller se impacte en que los participantes descubrirán como construir vínculos estables con los niños y niñas, transmitir valores, pautas de diciplina, así como favorecer su autoestima, comprender sus emociones y fomentar el juego, en términos de mejorar la práctica de los AE y por ende ofrecer  un mejor servicio educativo a NN  y sus familias.
Se realizará una evaluacion a traves de formularios dirigido a los asistentes.</t>
  </si>
  <si>
    <t>Se espera que con el taller se impacte en estrategias de juego y arte para trabajar con las familias que enriquezcan su intervención pedagógica, en términos de mejorar la práctica de los AE y por ende ofrecer  un mejor servicio educativo a NN  y sus familias. 
Se realizará una evaluación a través de formularios dirigido a los asistentes.</t>
  </si>
  <si>
    <t>El diplomado impacta en la profesionalización de los Agentes Educativos y en mejora de las estrategias que aplican en la practica docente, en términos de mejorar la práctica de los AE y por ende ofrecer  un mejor servicio educativo a NN  y sus familias.
Se realizará una evaluacion a través de formularios dirigido a los asistentes.</t>
  </si>
  <si>
    <t>NA</t>
  </si>
  <si>
    <t>Viáticos para asistir a reuniones nacionales que convoque la DGGEyET.</t>
  </si>
  <si>
    <r>
      <t xml:space="preserve">Adquisición de 2 Unidades Didácticas para Agentes Educativos de acuerdo a las RO.
Se requiere la adquisición de 2 Unidades didácticas para que los 20 AE que participan el el PEEI cuenten con el material necesario para la ejecución del Programa.
</t>
    </r>
    <r>
      <rPr>
        <i/>
        <sz val="16"/>
        <color theme="1"/>
        <rFont val="Montserrat"/>
      </rPr>
      <t xml:space="preserve">Costo aproximado $ 11,200.00
</t>
    </r>
    <r>
      <rPr>
        <sz val="16"/>
        <color theme="1"/>
        <rFont val="Montserrat"/>
      </rPr>
      <t xml:space="preserve">
</t>
    </r>
  </si>
  <si>
    <r>
      <rPr>
        <b/>
        <sz val="16"/>
        <rFont val="Montserrat"/>
      </rPr>
      <t xml:space="preserve">Revisión y mantenimiento de bomba hidroneumática 
</t>
    </r>
    <r>
      <rPr>
        <sz val="16"/>
        <rFont val="Montserrat"/>
      </rPr>
      <t xml:space="preserve">
</t>
    </r>
    <r>
      <rPr>
        <b/>
        <sz val="16"/>
        <rFont val="Montserrat"/>
      </rPr>
      <t xml:space="preserve">Servicio para el CAI Núm. 4 29DDI0006J </t>
    </r>
    <r>
      <rPr>
        <sz val="16"/>
        <rFont val="Montserrat"/>
      </rPr>
      <t xml:space="preserve">
Garantizar el buen funcionamiento de las instalaciones del CAI (debido a que en el CAI Núm. 4 no existe  bomba hidroneumática).
</t>
    </r>
    <r>
      <rPr>
        <i/>
        <sz val="16"/>
        <rFont val="Montserrat"/>
      </rPr>
      <t xml:space="preserve">Costo aproximado $15,000.00 
</t>
    </r>
    <r>
      <rPr>
        <sz val="16"/>
        <rFont val="Montserrat"/>
      </rPr>
      <t>Niños y niñas beneficiados: 58
Adultos beneficiados: 41</t>
    </r>
  </si>
  <si>
    <t>Constitución de Comités de Contraloría Social en los 6 CAI.
Se realizará de manera virtual para la constitución del comité de contraloría social en los 6 CAI, en atención a la disponibilidad de los padres de familia y para optimizar el tiempo.
Convocados 6 Directoras de los CAI, Coordinadora de Educación Inicial, Coordinadora de la modalidad escolarizada, Contraloría del Ejecutivo, Enlace de Contraloría Social Estatal, padres de familia de Lactantes y Maternales, Responsable de Contraloría Social.</t>
  </si>
  <si>
    <r>
      <rPr>
        <b/>
        <sz val="16"/>
        <rFont val="Montserrat"/>
      </rPr>
      <t>Revisión y cambio de instalaciones hidráulicas.</t>
    </r>
    <r>
      <rPr>
        <sz val="16"/>
        <rFont val="Montserrat"/>
      </rPr>
      <t xml:space="preserve">
</t>
    </r>
    <r>
      <rPr>
        <b/>
        <sz val="16"/>
        <rFont val="Montserrat"/>
      </rPr>
      <t xml:space="preserve">
Servicio para el CAI Núm. 1 29DDI0002N</t>
    </r>
    <r>
      <rPr>
        <sz val="16"/>
        <rFont val="Montserrat"/>
      </rPr>
      <t xml:space="preserve">
Se requiere el cambio en diversas instalaciones de la institución, tales como cocina, lactario, baños de niños y niñas, baños de personal, salas, para mantener en óptimas condiciones los servicios, asì como el cambio de tarjas, llaves. Además se deben realizar los cambios de: 5 mezcladoras de tipo industrial, 5 cespol de tarjas,corredor de tuberías y desagues, para efectuar de manera eficiente la higiene en el lavado de los utensilios para la alimentación, así como la preparación y desinfección de los alimentos que se ofrecen a los alumnos.
</t>
    </r>
    <r>
      <rPr>
        <i/>
        <sz val="16"/>
        <rFont val="Montserrat"/>
      </rPr>
      <t>Costo aproximado $ 150,000.00
Niños y niñas beneficiados: 69
Adultos beneficiados: 51</t>
    </r>
  </si>
  <si>
    <r>
      <rPr>
        <b/>
        <sz val="16"/>
        <color theme="1"/>
        <rFont val="Montserrat"/>
      </rPr>
      <t>Cambio de instalaciones eléctricas.
Servicio para el CAI Núm. 3 29DDI0004L</t>
    </r>
    <r>
      <rPr>
        <sz val="16"/>
        <color theme="1"/>
        <rFont val="Montserrat"/>
      </rPr>
      <t xml:space="preserve">
Garantizar la seguridad física de 187 niñas y niños y 52 Agentes Educativos al realizar cambio de cableado eléctrico en las instalaciones del edificio "A".
Realizar cambio de centro de carga particular para las bombas y todo lo necesario para su buen funcionamiento, y evitar descargas o fallas eléctricas en la escuela. 
Costo aproximado $30,000.00 
Niños y niñas beneficiados: 37
Adultos beneficiado: 31</t>
    </r>
  </si>
  <si>
    <r>
      <rPr>
        <b/>
        <sz val="16"/>
        <color theme="1"/>
        <rFont val="Montserrat"/>
      </rPr>
      <t xml:space="preserve">Reparacion de puertas, ventanas y pasamanos.
</t>
    </r>
    <r>
      <rPr>
        <sz val="16"/>
        <color theme="1"/>
        <rFont val="Montserrat"/>
      </rPr>
      <t xml:space="preserve">
</t>
    </r>
    <r>
      <rPr>
        <b/>
        <sz val="16"/>
        <color theme="1"/>
        <rFont val="Montserrat"/>
      </rPr>
      <t>Servicio para el CAI Núm. 2 29DDI0003M</t>
    </r>
    <r>
      <rPr>
        <sz val="16"/>
        <color theme="1"/>
        <rFont val="Montserrat"/>
      </rPr>
      <t xml:space="preserve">
Se requiere cambiar las ventanas en mal estado por el uso continuo de las aulas tematicas de: grafico-plastico/ expresión corporal / escuelita / casita / ciencia y consultorio. Para garantizar el derecho a la seguridad integral de  niños, niñas, personal y padres de familia.
</t>
    </r>
    <r>
      <rPr>
        <i/>
        <sz val="16"/>
        <color theme="1"/>
        <rFont val="Montserrat"/>
      </rPr>
      <t xml:space="preserve">Costo aproximado $200,000.00 
Niños y niñas beneficiados: 62
Adultos beneficiado: 55
</t>
    </r>
    <r>
      <rPr>
        <b/>
        <sz val="16"/>
        <color theme="1"/>
        <rFont val="Montserrat"/>
      </rPr>
      <t xml:space="preserve">
Servicio para el CAI Núm. 4 29DDI0006J</t>
    </r>
    <r>
      <rPr>
        <sz val="16"/>
        <color theme="1"/>
        <rFont val="Montserrat"/>
      </rPr>
      <t xml:space="preserve">
Garantizar espacios seguros de los niños y las niñas del CAI (cambio de 5 puertas de madera, cambio de 4 puertas de formaica/aluminio, reparacion de puerta de sala neuromotora).
</t>
    </r>
    <r>
      <rPr>
        <i/>
        <sz val="16"/>
        <color theme="1"/>
        <rFont val="Montserrat"/>
      </rPr>
      <t>Costo aproximado $90,000.00 
Niños y niñas beneficiados: 58
Adultos beneficiado: 41</t>
    </r>
  </si>
  <si>
    <r>
      <rPr>
        <b/>
        <sz val="16"/>
        <color theme="1"/>
        <rFont val="Montserrat"/>
      </rPr>
      <t xml:space="preserve">Impermeabilización.
</t>
    </r>
    <r>
      <rPr>
        <sz val="16"/>
        <color theme="1"/>
        <rFont val="Montserrat"/>
      </rPr>
      <t xml:space="preserve">
</t>
    </r>
    <r>
      <rPr>
        <b/>
        <sz val="16"/>
        <color theme="1"/>
        <rFont val="Montserrat"/>
      </rPr>
      <t>Servicio para el CAI Núm. 3 29DDI0004L</t>
    </r>
    <r>
      <rPr>
        <sz val="16"/>
        <color theme="1"/>
        <rFont val="Montserrat"/>
      </rPr>
      <t xml:space="preserve">
Garantizar los derechos de las niñas y los niños al contar con una escuela segura en su estructura  impermeabilizando los edificios "A" y "B", favoreciendo la atención de 72 niñas y niños y 52 Agentes Educativos. 
Costo aproximado $130,000.00
Niños y niñas beneficiados: 72
Adultos beneficiado: 52
</t>
    </r>
    <r>
      <rPr>
        <b/>
        <sz val="16"/>
        <color theme="1"/>
        <rFont val="Montserrat"/>
      </rPr>
      <t>Servicio para el CAI Núm. 6 29DDI007I</t>
    </r>
    <r>
      <rPr>
        <sz val="16"/>
        <color theme="1"/>
        <rFont val="Montserrat"/>
      </rPr>
      <t xml:space="preserve">
Impermeabilización del techo de los edificios A, B y C,  en el periodo de lluvias presentan filtraciones graves. Y se pueda garantizar el derecho a la seguridad a las niñas y niños del CAI 
Costo aproximado $120,000.00
Niños y niñas beneficiados: 72
Adultos beneficiados: 50</t>
    </r>
  </si>
  <si>
    <r>
      <rPr>
        <b/>
        <sz val="16"/>
        <rFont val="Montserrat"/>
      </rPr>
      <t>Cambio de tazas de baño para niñas y niños, migitorio de cerámica, lavabos, herrajes y llaves.</t>
    </r>
    <r>
      <rPr>
        <sz val="16"/>
        <rFont val="Montserrat"/>
      </rPr>
      <t xml:space="preserve">
</t>
    </r>
    <r>
      <rPr>
        <b/>
        <sz val="16"/>
        <rFont val="Montserrat"/>
      </rPr>
      <t>Servicio para el CAI Núm. 1 29DDDI002N</t>
    </r>
    <r>
      <rPr>
        <sz val="16"/>
        <rFont val="Montserrat"/>
      </rPr>
      <t xml:space="preserve">
Se requiere el cambio de las tazas de baño para niñas y niños, migitorios, herrajes y llaves, por desgaste y mala calidad en las existentes, y garantizar que los alumnos tengan un espacio adecuado a sus necesidades, baños de personal, baños en salas de maternales, para mantener en óptimas condiciones los servicios, se deben realizar los cambios y/o reparación de 12 tazas de wc de baños de niños/niñas, 12 herrajes de los wc, cambio de 3 migitorios (baños niños), 2 llaves con regaderas tipo bocina de teléfono, 2 mezcladoras de lavamanos  (áreas de lactantes), 2 tazas con herrajes y 5 tazas (sellado y/o cambio por fugas de agua) baños de personal).
Costo aproximado $ 150,000.00
Niños y niñas beneficiados: 69
Adultos beneficiado: 55
</t>
    </r>
    <r>
      <rPr>
        <b/>
        <sz val="16"/>
        <rFont val="Montserrat"/>
      </rPr>
      <t>Servicio para el CAI Núm. 3 29DDI004L</t>
    </r>
    <r>
      <rPr>
        <sz val="16"/>
        <rFont val="Montserrat"/>
      </rPr>
      <t xml:space="preserve">
Cambio de 3 tazas de baños de niñas y niños de los salones de maternal y cerámica del mingitorio de baños de niños y todo lo necesario para su buen funcionamiento.
Costo aproximado $ 30,000.00
Niños y niñas beneficiados: 72
Adultos beneficiado: 52
</t>
    </r>
    <r>
      <rPr>
        <b/>
        <sz val="16"/>
        <rFont val="Montserrat"/>
      </rPr>
      <t>Servicio para el CAI Núm. 4 29DDI006J</t>
    </r>
    <r>
      <rPr>
        <sz val="16"/>
        <rFont val="Montserrat"/>
      </rPr>
      <t xml:space="preserve">
Se garantiza el derecho a la salud e higiene que laboran en las áreas: (cambio de taza de baño en dirección y  área médica</t>
    </r>
    <r>
      <rPr>
        <sz val="16"/>
        <color rgb="FFFF0000"/>
        <rFont val="Montserrat"/>
      </rPr>
      <t>,</t>
    </r>
    <r>
      <rPr>
        <sz val="16"/>
        <rFont val="Montserrat"/>
      </rPr>
      <t xml:space="preserve"> cambio de llaves de lavabo en dirección y área médica</t>
    </r>
    <r>
      <rPr>
        <sz val="16"/>
        <color rgb="FFFF0000"/>
        <rFont val="Montserrat"/>
      </rPr>
      <t>).</t>
    </r>
    <r>
      <rPr>
        <sz val="16"/>
        <rFont val="Montserrat"/>
      </rPr>
      <t xml:space="preserve">
Costo aproximado $ 30,000.00
Niños y niñas beneficiados: 58
Adultos beneficiado: 41</t>
    </r>
  </si>
  <si>
    <r>
      <rPr>
        <b/>
        <sz val="16"/>
        <rFont val="Montserrat"/>
      </rPr>
      <t xml:space="preserve">Cambio de losetas en pisos y muros de las salas educativas.
Servicio para el CAI Núm. 2 
</t>
    </r>
    <r>
      <rPr>
        <sz val="16"/>
        <rFont val="Montserrat"/>
      </rPr>
      <t xml:space="preserve">Es necesario retirar el pasto sintético en mal estado. Suministrar y colocar aproximadamente 32 metros cuadrados de loseta alrededor del  arenero para garantizar el derecho al juego seguro de los niños en esta área.
</t>
    </r>
    <r>
      <rPr>
        <i/>
        <sz val="16"/>
        <rFont val="Montserrat"/>
      </rPr>
      <t>Costo aproximado $ 50,000.00</t>
    </r>
    <r>
      <rPr>
        <sz val="16"/>
        <rFont val="Montserrat"/>
      </rPr>
      <t xml:space="preserve">
Niños y niñas beneficiados: 62
Adultos beneficiado: 44
</t>
    </r>
    <r>
      <rPr>
        <b/>
        <sz val="16"/>
        <rFont val="Montserrat"/>
      </rPr>
      <t>Servicio para el CAI Núm. 5 29DDI0005K</t>
    </r>
    <r>
      <rPr>
        <sz val="16"/>
        <rFont val="Montserrat"/>
      </rPr>
      <t xml:space="preserve">
Cambio de losetas en piso del área de cocina del edificio b para el beneficio de 86 niños y niñas de educación inicial.
</t>
    </r>
    <r>
      <rPr>
        <i/>
        <sz val="16"/>
        <rFont val="Montserrat"/>
      </rPr>
      <t>Costo aproximado $ 50,000.00</t>
    </r>
    <r>
      <rPr>
        <sz val="16"/>
        <rFont val="Montserrat"/>
      </rPr>
      <t xml:space="preserve">
Niños y niñas beneficiados: 37
Adultos beneficiado: 31
</t>
    </r>
    <r>
      <rPr>
        <b/>
        <sz val="16"/>
        <rFont val="Montserrat"/>
      </rPr>
      <t>Servicio para el CAI Núm. 6 29DDI0007I</t>
    </r>
    <r>
      <rPr>
        <sz val="16"/>
        <rFont val="Montserrat"/>
      </rPr>
      <t xml:space="preserve">
Se solicita cambio de las losetas de las salas de Lactantes 1, 2 y 3 ya que algunas están cuarteadas y las otras se desprendieron. De igual manera se pide realizar el  cambio del piso (duela) de la sala neuromotora ya que el techo presentaba filtraciones graves que dañaron los materiales. 
</t>
    </r>
    <r>
      <rPr>
        <i/>
        <sz val="16"/>
        <rFont val="Montserrat"/>
      </rPr>
      <t>Costo aproximado $ 110,000.00</t>
    </r>
    <r>
      <rPr>
        <sz val="16"/>
        <rFont val="Montserrat"/>
      </rPr>
      <t xml:space="preserve">
Niños y niñas beneficiados: 72
Adultos beneficiado: 50</t>
    </r>
  </si>
  <si>
    <r>
      <rPr>
        <b/>
        <sz val="16"/>
        <color theme="1"/>
        <rFont val="Montserrat"/>
      </rPr>
      <t xml:space="preserve">Rehabilitación para área de juego.
</t>
    </r>
    <r>
      <rPr>
        <sz val="16"/>
        <color theme="1"/>
        <rFont val="Montserrat"/>
      </rPr>
      <t xml:space="preserve">
</t>
    </r>
    <r>
      <rPr>
        <b/>
        <sz val="16"/>
        <color theme="1"/>
        <rFont val="Montserrat"/>
      </rPr>
      <t>Servicio para el CAI Núm. 2 29DDI0003M</t>
    </r>
    <r>
      <rPr>
        <sz val="16"/>
        <color theme="1"/>
        <rFont val="Montserrat"/>
      </rPr>
      <t xml:space="preserve">
Retirar juegos de fierro  que se encuentran en mal estado y sustituirlos  por 2 juegos de material apropiados a las edades de 1 a 3 años  que garanticen la seguridad de los niños y niñas de la primera infancia.
Costo aproximado $ 50,000.00
Niños y niñas beneficiados: 62
Adultos beneficiado: 44
</t>
    </r>
    <r>
      <rPr>
        <b/>
        <sz val="16"/>
        <color theme="1"/>
        <rFont val="Montserrat"/>
      </rPr>
      <t>Servicio para el CAI Núm. 5 29DDI0005K</t>
    </r>
    <r>
      <rPr>
        <sz val="16"/>
        <color theme="1"/>
        <rFont val="Montserrat"/>
      </rPr>
      <t xml:space="preserve">
Cambio y colocación de 20 juegos infantiles ( 6 columpios tipo canasto, 3 resbaladillas para maternales, 3  sube y baja, 2 toboganes en forma de gusanito , 3 sube y baja, 3 juegos va y ven en forma de oruga y cocodrilo; cambio y colocación de pasto sintético para una superficie de 200 m2 para el beneficio de 86 niños y niñas de educación inicial y garantizar su derecho al juego en las áreas libres.
Costo aproximado $ 100,000.00
Niños y niñas beneficiados: 37
Adultos beneficiado: 31</t>
    </r>
  </si>
  <si>
    <r>
      <rPr>
        <b/>
        <sz val="16"/>
        <color theme="1"/>
        <rFont val="Montserrat"/>
      </rPr>
      <t>Rehabilitación y lavado de cisterna.</t>
    </r>
    <r>
      <rPr>
        <sz val="16"/>
        <color theme="1"/>
        <rFont val="Montserrat"/>
      </rPr>
      <t xml:space="preserve">
</t>
    </r>
    <r>
      <rPr>
        <b/>
        <sz val="16"/>
        <color theme="1"/>
        <rFont val="Montserrat"/>
      </rPr>
      <t>Servicio para el CAI Núm. 3 29DDI0004L</t>
    </r>
    <r>
      <rPr>
        <sz val="16"/>
        <color theme="1"/>
        <rFont val="Montserrat"/>
      </rPr>
      <t xml:space="preserve">
Garantizar el derecho a la salud de la primera infancia beneficiando a 187 niñas y niños y 52 Agentes Educativos, al rehabilitar la cisterna, colocando pintura epóxica en toda el área de la misma. 
Costo aproximado $ 20,000.00
Niños y niñas beneficiados: 72
Adultos beneficiados: 52
</t>
    </r>
    <r>
      <rPr>
        <b/>
        <sz val="16"/>
        <color theme="1"/>
        <rFont val="Montserrat"/>
      </rPr>
      <t>Servicio para el CAI Núm. 6 29DDI0007I</t>
    </r>
    <r>
      <rPr>
        <sz val="16"/>
        <color theme="1"/>
        <rFont val="Montserrat"/>
      </rPr>
      <t xml:space="preserve">
Rehabilitación de la estructura de la cisterna, en su interior tiene un madero que la sostiene, se desconoce su función y presenta filtraciones.
Costo aproximado $ 120,000.00
Niños y niñas beneficiados: 72
Adultos beneficiados: 50</t>
    </r>
  </si>
  <si>
    <r>
      <rPr>
        <b/>
        <sz val="16"/>
        <rFont val="Montserrat"/>
      </rPr>
      <t xml:space="preserve">Rehabilitación hidro-sanitaria.
</t>
    </r>
    <r>
      <rPr>
        <sz val="16"/>
        <rFont val="Montserrat"/>
      </rPr>
      <t xml:space="preserve">
</t>
    </r>
    <r>
      <rPr>
        <b/>
        <sz val="16"/>
        <rFont val="Montserrat"/>
      </rPr>
      <t>Servicio para el CAI Núm. 1  29DDI0002N</t>
    </r>
    <r>
      <rPr>
        <sz val="16"/>
        <rFont val="Montserrat"/>
      </rPr>
      <t xml:space="preserve">
(Sellado de 3 tazas de wc en grupos de maternales y baños de niñas/niños (8) por fugas de agua, sellado de lavamanos de gupos de maternales, cambio de 4 cespol de lavamanos de niños, cambio de 4 mangueras de alimentación de agua, y 4 mangueras de desague, para mantener la higiene oportuna de la comunidad escolar).
Costo aproximado $ 50,000.00
Niños y niñas beneficiados: 69
Adultos beneficiados: 55
</t>
    </r>
    <r>
      <rPr>
        <b/>
        <sz val="16"/>
        <rFont val="Montserrat"/>
      </rPr>
      <t>Servicio para el CAI Núm. 3 29DDI0004L</t>
    </r>
    <r>
      <rPr>
        <sz val="16"/>
        <rFont val="Montserrat"/>
      </rPr>
      <t xml:space="preserve">
Instalar boiler de paso de agua caliente continua y tubería de cobre con los accesorios necesarios para abastecer de agua caliente en los lavamanos que están en la entrada de la escuela para continuar con los protocolos de bioseguridad,  porque en las mañanas el agua sale  muy fría. Esta medida beneficiará a 187 niños, 52 Agentes Educativos y 157 padres de familia. 
Costo aproximado $ 50,000.00
Niños y niñas beneficiados: 187
Adultos beneficiados: 52</t>
    </r>
  </si>
  <si>
    <r>
      <rPr>
        <b/>
        <sz val="16"/>
        <color rgb="FF000000"/>
        <rFont val="Montserrat"/>
      </rPr>
      <t>Allanar  pisos de patio que presenten baches</t>
    </r>
    <r>
      <rPr>
        <sz val="16"/>
        <color rgb="FF000000"/>
        <rFont val="Montserrat"/>
      </rPr>
      <t xml:space="preserve">
</t>
    </r>
    <r>
      <rPr>
        <b/>
        <sz val="16"/>
        <color rgb="FF000000"/>
        <rFont val="Montserrat"/>
      </rPr>
      <t>Servicio para el CAI Núm. 5  29DDI0005K</t>
    </r>
    <r>
      <rPr>
        <sz val="16"/>
        <color rgb="FF000000"/>
        <rFont val="Montserrat"/>
      </rPr>
      <t xml:space="preserve">
cambio de losetas de concreto en los patios: de acceso principal, central y de servicio que  se encuentran en mal estado y representan  riesgo .   Nivelación de piso por hundimiento y cambio de losetas de concretoen  de toda el área que colinda con el canal de aguas pluviales. Para el beneficio de 86 niños y niñas de educación inicial.
Costo aproximado $ 100,000.00
Niños y niñas beneficiados: 86
Adultos beneficiados: 31</t>
    </r>
  </si>
  <si>
    <t>La unidad didáctica es parte del ambiente de aprendizaje y en todas las visitas debe estar cerca del niño para facilitar su exploración.
Todos los dias lunes los 20 agentes educativos se reunen con la Coordinadora local de la Modalidad No escolarizada y Apoyos Pedagógicos y durante esos momentos se capacita y enriquecen las posibilidades sobre el uso de los materiales y alcances del programa; se dará seguimiento en las visitas programadas a las  familias.
La evaluación e impacto de este material lo abordaremos en la reunión de evaluación final.
La unidad didáctica consta de los materiales enlistados en el anexo 9 de las RO PEEI 2022.</t>
  </si>
  <si>
    <r>
      <rPr>
        <b/>
        <sz val="16"/>
        <color theme="1"/>
        <rFont val="Montserrat"/>
      </rPr>
      <t>Un Taller: "La importancia de las emociones en el trabajo con los niños pequeños"</t>
    </r>
    <r>
      <rPr>
        <sz val="16"/>
        <color theme="1"/>
        <rFont val="Montserrat"/>
      </rPr>
      <t xml:space="preserve">
El taller será realizados para los Agentes Educativos del CAI Núm. 2 CCT 29DDI0003M (44 AE) e invitados de otros servicios (10 AE).
Se requiere: Pago de ponente, coffe breack y lona para banner.</t>
    </r>
  </si>
  <si>
    <t xml:space="preserve">Realización de 10 videos promocionales de publicidad creativa. 
Para difundir los objetivos y principios rectores de educación inicial, dirigidos al público en general (personal de los 6 CAI, padres de familia, autoridades educativas, autoridades sindicales, DIF, Gobierno del Estado, ISSSTE, Particulares.) 
Se espera un impacto en al menos 1,800 personas aproximadamente.
</t>
  </si>
  <si>
    <t>Crear una plataforma en internet (sitio web) y apertura de cuentas de educación inicial en redes sociales de fácil acceso para visualizar y compartir el catálogo de difusión con los  objetivos y principios rectores de educación inicial, con opción de actualizar información continuamente. 
Dirigidos al público en general (personal de los 6 CAI, padres de familia, autoridades educativas, autoridades sindicales, DIF, Gobierno del Estado, ISSSTE y Particulares.)
Se espera un impacto en 1,800 personas aproximadamente.</t>
  </si>
  <si>
    <r>
      <t xml:space="preserve">Reunión de presentación del Plan Anual de Trabajo del PEEI a las Directoras de los 6 CAI, así como a 3 Agentes Educativos de la Modalidad No Escolarizada.
Se realizará de manera presencial con el Secretario de Educación Pública y Director General de la USET y Director de Educación Básica, 6 Directoras de los CAI, 9 del equipo de la Coordinación y 3 A.E. de la Modalidad No Escolarizada, 
</t>
    </r>
    <r>
      <rPr>
        <b/>
        <sz val="16"/>
        <color theme="1"/>
        <rFont val="Montserrat"/>
      </rPr>
      <t xml:space="preserve">
Incluye organización y logística del evento.</t>
    </r>
  </si>
  <si>
    <t>Esta reunión impacta en transparentar los recursos públicos atendiendo el principio de máxima publicidad y mantener informada a la comunidad escolar y autoridades educativas sobre las acciones del Programa Expansión de la Educación Inicial para el ejercicio fiscal 2022.
Es importante que después de la autorizacion del PAT se de a conocer a las autoridades educativas y directivas de las escuelas beneficiadas las acciones que se llevarán a cabo en sus CAI a través de la reunión de presentación del PAT, de igual manera a los agentes educativos de la modadlidad no escolarizada. Lo anterior para que se organicen conforme al proceso que inicia desde la verificación de las necesidades solicitadas, el concurso de licitación, visitas de obra y visitas de proveedores, ademas el periodo de capacitaciones, para que apoyen a su realización en tiempo y forma.
Cabe mencionar que para llevar acabo esta acción se estárá utilizando una parte del ahorro generado por la no realización de la evaluación externa.</t>
  </si>
  <si>
    <r>
      <rPr>
        <b/>
        <sz val="16"/>
        <rFont val="Montserrat"/>
      </rPr>
      <t>3 Visitas de seguimiento</t>
    </r>
    <r>
      <rPr>
        <sz val="16"/>
        <rFont val="Montserrat"/>
      </rPr>
      <t xml:space="preserve"> (inicial, intermedia y final) para recabar evidencias para verificación del apoyo 1 y 4 en los 6 CAI (La visita será realizada por la Coordinadora Local y el apoyo pedagógico de la Modalidad Escolarizada de la modalidad escolarizada).
</t>
    </r>
    <r>
      <rPr>
        <b/>
        <sz val="16"/>
        <rFont val="Montserrat"/>
      </rPr>
      <t>3 Visitas de Supervisión</t>
    </r>
    <r>
      <rPr>
        <sz val="16"/>
        <rFont val="Montserrat"/>
      </rPr>
      <t xml:space="preserve"> por parte de la Coordinadora Local del PEEI.
Las visitas se llevarán a cabo para constatar los avances de los servicios del Apoyo 1 en los 6 CAI y el seguimiento a las actividades programadas en el apoyo 
Es necesario la supervisión de la Coordinadora local del PEEI para verificar la operatividad del PEEI en la Modalidad Escolarizada.
Incluye: viáticos y combustible.</t>
    </r>
  </si>
  <si>
    <t xml:space="preserve">Las visitas de seguimiento impactan en constatar las necesidades prioritarias de cada CAI.  En la segunda se verifican los avances en las acciones del apoyo 1. En la tercer visita de seguimiento se certifica que las obras estén concluidas en base al cabal cumplimiento de las reglas de operación para mejorar el servicio que se brinda a las niñas y los niños de los CAI y sus familias.
En la evaluación interna que se realizó en el ejercicio fiscal 2021, se concluyó que eran necesarias más visitas de seguimiento para estar al pendiente del proceso de las acciones (obras y servicios) que se aplican a las escuelas, ya que las Directoras beneficiadas solicitan que se acompañe dicho proceso.
 Además es necesario la supervisión de la Coordinadora local del PEEI para verificar la operatividad del PEEI en la Modalidad Escolarizada.
Cabe mencionar que para llevar acabo esta acción se estará utilizando una parte del ahorro generado al no realizarse la evaluación externa sino tomar la que aplique CONEVAL.
</t>
  </si>
  <si>
    <r>
      <t xml:space="preserve">2 Visitas de seguimiento (inicial y final) a cada Agente Educativo de visitas a los hogares en los 20 municipios atendidos por el Apoyo 2. (La visita será realizada por la Coordinadora y el apoyo pedagógico de la Modalidad No Escolarizada.)
En el programa de visitas a los hogares se han incorporado nuevos agentes educativos para lo cual es necesario el acompañamiento directo en campo:
</t>
    </r>
    <r>
      <rPr>
        <i/>
        <sz val="16"/>
        <color theme="1"/>
        <rFont val="Montserrat"/>
      </rPr>
      <t>1. Tepeyanco, 2. Nativitas, 3. Texoloc, 4. Apizaco
5. Muñoz de Domingo Arenas , 6. Tlaxcala ,
7. Zacualpan , 8. Nopalucan, 9. Tetlatlahuca
10. Panotla,11. San Juan Totolac
12. Santa Ana Chiautempan
13. Ixtacuixtla, 14. Yahuquemencan, 
15. Huamantla, 16. Contla de Juan Cuamatzi
17. Xaloztoc, 18. Cuaxomulco, 19. Tepetitla 
20.Tetla de la Solidaridad.</t>
    </r>
    <r>
      <rPr>
        <sz val="16"/>
        <color theme="1"/>
        <rFont val="Montserrat"/>
      </rPr>
      <t xml:space="preserve">
</t>
    </r>
    <r>
      <rPr>
        <b/>
        <sz val="16"/>
        <color theme="1"/>
        <rFont val="Montserrat"/>
      </rPr>
      <t>4 Visitas de Supervisión</t>
    </r>
    <r>
      <rPr>
        <sz val="16"/>
        <color theme="1"/>
        <rFont val="Montserrat"/>
      </rPr>
      <t xml:space="preserve"> por parte de la Coordinadora Local del PEEI.
Es necesario la supervisión de la Coordinadora local del PEEI para verificar la operatividad del PEEI en la Modalidad No Escolarizada. (como muestreo en 4 municipios).
Incluye: viáticos y combustible.</t>
    </r>
  </si>
  <si>
    <t xml:space="preserve"> 
Las visitas de seguimiento impactan en el compromiso de las familias para fortalecer la crianza compartida y en mejorar las habilidades que los Agentes educativos implementan con las familias.
Dado que existe una ampliación del número de agentes educativos en visitas a los hogares (de 14 AE para 2021 a 20 para 2022), es menester acompañar el trabajo que se realiza con las familias en los 20 municipios atendidos.
Cabe mencionar que para llevar acabo esta acción se estáa utilizando una parte del ahorro generado al no aplicarse a la evaluación externa.</t>
  </si>
  <si>
    <t>Derivada de la reunión realizada por la DGGEyET donde se presentaron la RO, se aclaró que en el Estado de Tlaxcala por el bajo recurso que se le asigna no alcanza para realizarlo con un externo, y se consideraria la realizada por el Coneval.</t>
  </si>
  <si>
    <t>La conformación de los Comités de Participación Social Impacta en el involucramiento de los beneficiarios indirectos para la vigilancia de la aplicación de los recursos en los CAI de manera óptima conforme a las necesidades de cada escuela beneficiada, brindando las facilidades para que puedan realizar sus sugerencias, observaciones o quejas a través del Sistema Integral de la Contraloria Social (SICS) de la Función Pública.  Dado que estas acciones se realizan de manera virtual, no se requiere presupuestar recursos financieros.</t>
  </si>
  <si>
    <r>
      <rPr>
        <b/>
        <sz val="16"/>
        <color theme="1"/>
        <rFont val="Montserrat"/>
      </rPr>
      <t xml:space="preserve">Un Taller: Planeación, evaluación y autoevaluación con el enfoque del nuevo plan de estudio </t>
    </r>
    <r>
      <rPr>
        <sz val="16"/>
        <color theme="1"/>
        <rFont val="Montserrat"/>
      </rPr>
      <t xml:space="preserve">
El taller será realizado en una sesión para 52 Agentes Educativos del CAI Núm. 3 CCT 29DDI0004L e invitados de otros servicios (10 AE), equipo de la Coordinación (3 AE).
Se requiere: pago de salón, lona para banner, servicio para 65 AE y hospedaje para 1 persona por 1 día (viáticos para ponente: cena y comida).</t>
    </r>
  </si>
  <si>
    <r>
      <t xml:space="preserve">Un Taller: "La importancia del juego y El arte con relación al aprendizaje".
</t>
    </r>
    <r>
      <rPr>
        <sz val="16"/>
        <color theme="1"/>
        <rFont val="Montserrat"/>
      </rPr>
      <t xml:space="preserve">
El taller será realizado para los 20 Agentes Educativos de la modalidad No Escolarizada del PEEI (CCT 29FEI0045I), CONAFE (2 AE) e invitados de otros servicios (13 AE).
Se requiere: Pago de Salón, servicio para 35 personas, lona para banner.</t>
    </r>
  </si>
  <si>
    <t>Es necesario para realizar reuniones para la operación del Programa y reuniones propias del nivel, en términos de mejorar la práctica de los AE y por ende ofrecer  un mejor servicio educativo a NN  y sus familias.
Se impactará en la comunicación y organización de las actividades del programa y del nivel.</t>
  </si>
  <si>
    <t>Es importante la presencia del Estado en las reuniones nacionales convocadas por la SEP-DGGEyET.
Incluye: hospedaje y viáticos. Se solicitó autorización de modificación del uso del recurso mediante oficio No. 184/2022, de fecha 04 de abril de 2022, ya que la reunión es para 5 personas.
Dado que ya se están realizando las reunionen presenciales, se considera el aumento en esta acción para poder solventar los gastos de las personas convocadas a las reuniones nacionales, así mismo no tenemos la certeza de cuantas reuniones, ni la sede donde se llevarán acabo.
Cabe mencionar que para realizar esta acción se está utilizando una parte del ahorro generado al no aplicarse la evaluación interna, sino considerar la que aplique CONEVAL.</t>
  </si>
  <si>
    <t>11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</si>
</sst>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80A]* #,##0.00_-;\-[$$-80A]* #,##0.00_-;_-[$$-80A]* &quot;-&quot;??_-;_-@_-"/>
    <numFmt numFmtId="165" formatCode="&quot;$&quot;#,##0.00"/>
  </numFmts>
  <fonts count="33" x14ac:knownFonts="1">
    <font>
      <sz val="11"/>
      <color theme="1"/>
      <name val="Calibri"/>
      <family val="2"/>
      <scheme val="minor"/>
    </font>
    <font>
      <sz val="11"/>
      <color theme="1"/>
      <name val="Calibri"/>
      <family val="2"/>
      <scheme val="minor"/>
    </font>
    <font>
      <sz val="11"/>
      <color theme="1"/>
      <name val="Montserrat"/>
    </font>
    <font>
      <b/>
      <sz val="18"/>
      <color theme="1"/>
      <name val="Montserrat"/>
    </font>
    <font>
      <b/>
      <sz val="16"/>
      <color theme="1"/>
      <name val="Montserrat"/>
    </font>
    <font>
      <b/>
      <sz val="14"/>
      <color theme="1"/>
      <name val="Montserrat"/>
    </font>
    <font>
      <sz val="12"/>
      <color theme="1"/>
      <name val="Montserrat"/>
    </font>
    <font>
      <b/>
      <sz val="12"/>
      <color theme="1"/>
      <name val="Montserrat"/>
    </font>
    <font>
      <sz val="14"/>
      <color theme="1"/>
      <name val="Montserrat"/>
    </font>
    <font>
      <sz val="19"/>
      <color theme="1"/>
      <name val="Montserrat"/>
    </font>
    <font>
      <sz val="8"/>
      <name val="Calibri"/>
      <family val="2"/>
      <scheme val="minor"/>
    </font>
    <font>
      <b/>
      <sz val="12"/>
      <name val="Montserrat"/>
    </font>
    <font>
      <sz val="16"/>
      <name val="Montserrat"/>
    </font>
    <font>
      <b/>
      <sz val="22"/>
      <color theme="1"/>
      <name val="Montserrat"/>
    </font>
    <font>
      <b/>
      <sz val="22"/>
      <color rgb="FF01473B"/>
      <name val="Montserrat"/>
    </font>
    <font>
      <b/>
      <sz val="11"/>
      <color theme="0"/>
      <name val="Montserrat"/>
    </font>
    <font>
      <sz val="11"/>
      <name val="Montserrat"/>
    </font>
    <font>
      <b/>
      <sz val="11"/>
      <name val="Montserrat"/>
    </font>
    <font>
      <b/>
      <sz val="16"/>
      <name val="Montserrat"/>
    </font>
    <font>
      <b/>
      <sz val="14"/>
      <name val="Montserrat"/>
    </font>
    <font>
      <b/>
      <u val="double"/>
      <sz val="28"/>
      <name val="Montserrat"/>
    </font>
    <font>
      <sz val="11"/>
      <color rgb="FF9C0006"/>
      <name val="Calibri"/>
      <family val="2"/>
      <scheme val="minor"/>
    </font>
    <font>
      <sz val="16"/>
      <color theme="1"/>
      <name val="Montserrat"/>
    </font>
    <font>
      <sz val="16"/>
      <color rgb="FF000000"/>
      <name val="Montserrat"/>
    </font>
    <font>
      <b/>
      <i/>
      <sz val="16"/>
      <name val="Montserrat"/>
    </font>
    <font>
      <i/>
      <sz val="16"/>
      <color theme="1"/>
      <name val="Montserrat"/>
    </font>
    <font>
      <sz val="15"/>
      <name val="Montserrat"/>
    </font>
    <font>
      <b/>
      <sz val="16"/>
      <color rgb="FF000000"/>
      <name val="Montserrat"/>
    </font>
    <font>
      <sz val="15"/>
      <color theme="1"/>
      <name val="Montserrat"/>
    </font>
    <font>
      <b/>
      <sz val="16"/>
      <color theme="1"/>
      <name val="Montserrat "/>
    </font>
    <font>
      <i/>
      <sz val="16"/>
      <color rgb="FF000000"/>
      <name val="Montserrat"/>
    </font>
    <font>
      <i/>
      <sz val="16"/>
      <name val="Montserrat"/>
    </font>
    <font>
      <sz val="16"/>
      <color rgb="FFFF0000"/>
      <name val="Montserrat"/>
    </font>
  </fonts>
  <fills count="8">
    <fill>
      <patternFill patternType="none"/>
    </fill>
    <fill>
      <patternFill patternType="gray125"/>
    </fill>
    <fill>
      <patternFill patternType="solid">
        <fgColor theme="2" tint="-9.9978637043366805E-2"/>
        <bgColor indexed="64"/>
      </patternFill>
    </fill>
    <fill>
      <patternFill patternType="solid">
        <fgColor rgb="FFC9AC63"/>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C7CE"/>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21" fillId="7" borderId="0" applyNumberFormat="0" applyBorder="0" applyAlignment="0" applyProtection="0"/>
  </cellStyleXfs>
  <cellXfs count="270">
    <xf numFmtId="0" fontId="0" fillId="0" borderId="0" xfId="0"/>
    <xf numFmtId="0" fontId="2" fillId="0" borderId="0" xfId="0" applyFont="1" applyAlignment="1">
      <alignment horizontal="left" vertical="center"/>
    </xf>
    <xf numFmtId="0" fontId="2" fillId="0" borderId="0" xfId="0" applyFont="1"/>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9" fillId="0" borderId="0" xfId="0" applyFont="1"/>
    <xf numFmtId="0" fontId="2" fillId="0" borderId="0" xfId="0" applyFont="1" applyFill="1"/>
    <xf numFmtId="0" fontId="12" fillId="0" borderId="0" xfId="0" applyFont="1" applyFill="1"/>
    <xf numFmtId="0" fontId="3" fillId="0" borderId="0" xfId="0" applyFont="1" applyBorder="1" applyAlignment="1">
      <alignment horizontal="center" vertical="center"/>
    </xf>
    <xf numFmtId="0" fontId="14" fillId="0" borderId="0" xfId="0" applyFont="1" applyBorder="1" applyAlignment="1">
      <alignment horizontal="center" vertical="center"/>
    </xf>
    <xf numFmtId="0" fontId="13" fillId="0" borderId="0" xfId="0" applyFont="1" applyBorder="1" applyAlignment="1">
      <alignment horizontal="center" vertical="center"/>
    </xf>
    <xf numFmtId="0" fontId="3" fillId="0" borderId="0" xfId="0" applyFont="1" applyBorder="1" applyAlignment="1">
      <alignment vertical="center"/>
    </xf>
    <xf numFmtId="0" fontId="0" fillId="0" borderId="0" xfId="0" applyAlignment="1">
      <alignment horizontal="left"/>
    </xf>
    <xf numFmtId="0" fontId="7"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44" fontId="7" fillId="0" borderId="0" xfId="1" applyFont="1" applyFill="1" applyBorder="1" applyAlignment="1">
      <alignment horizontal="center" vertical="center"/>
    </xf>
    <xf numFmtId="0" fontId="8" fillId="0" borderId="0" xfId="0" applyFont="1"/>
    <xf numFmtId="164" fontId="8" fillId="0" borderId="0" xfId="0" applyNumberFormat="1" applyFont="1"/>
    <xf numFmtId="0" fontId="7" fillId="0" borderId="0" xfId="0" applyFont="1" applyBorder="1" applyAlignment="1">
      <alignment horizontal="center" vertical="center" wrapText="1"/>
    </xf>
    <xf numFmtId="44" fontId="7" fillId="0" borderId="0" xfId="1" applyFont="1" applyFill="1" applyBorder="1" applyAlignment="1">
      <alignment vertical="center"/>
    </xf>
    <xf numFmtId="0" fontId="2" fillId="4" borderId="0" xfId="0" applyFont="1" applyFill="1"/>
    <xf numFmtId="0" fontId="2" fillId="4" borderId="0" xfId="0" applyFont="1" applyFill="1" applyAlignment="1">
      <alignment horizontal="left" vertical="center"/>
    </xf>
    <xf numFmtId="0" fontId="2" fillId="4" borderId="0" xfId="0" applyFont="1" applyFill="1" applyBorder="1"/>
    <xf numFmtId="0" fontId="9" fillId="0" borderId="0" xfId="0" applyFont="1" applyAlignment="1">
      <alignment horizontal="right"/>
    </xf>
    <xf numFmtId="44" fontId="7" fillId="5" borderId="8" xfId="1" applyFont="1" applyFill="1" applyBorder="1" applyAlignment="1">
      <alignment vertical="center"/>
    </xf>
    <xf numFmtId="0" fontId="6" fillId="0" borderId="0" xfId="0" applyFont="1" applyFill="1"/>
    <xf numFmtId="0" fontId="6" fillId="0" borderId="0" xfId="0" applyFont="1"/>
    <xf numFmtId="0" fontId="6" fillId="5" borderId="10" xfId="0" applyFont="1" applyFill="1" applyBorder="1"/>
    <xf numFmtId="0" fontId="6" fillId="4" borderId="0" xfId="0" applyFont="1" applyFill="1"/>
    <xf numFmtId="0" fontId="6" fillId="4" borderId="0" xfId="0" applyFont="1" applyFill="1" applyBorder="1"/>
    <xf numFmtId="0" fontId="6" fillId="4" borderId="0" xfId="0" applyFont="1" applyFill="1" applyAlignment="1">
      <alignment horizontal="left" vertical="center"/>
    </xf>
    <xf numFmtId="0" fontId="6" fillId="5" borderId="8" xfId="0" applyFont="1" applyFill="1" applyBorder="1"/>
    <xf numFmtId="0" fontId="6" fillId="0" borderId="0" xfId="0" applyFont="1" applyFill="1" applyBorder="1"/>
    <xf numFmtId="0" fontId="6" fillId="0" borderId="0" xfId="0" applyFont="1" applyFill="1" applyBorder="1" applyAlignment="1">
      <alignment horizontal="left" vertical="center"/>
    </xf>
    <xf numFmtId="0" fontId="6" fillId="5" borderId="7" xfId="0" applyFont="1" applyFill="1" applyBorder="1" applyAlignment="1"/>
    <xf numFmtId="0" fontId="6" fillId="4" borderId="0" xfId="0" applyFont="1" applyFill="1" applyBorder="1" applyAlignment="1">
      <alignment horizontal="left" vertical="center"/>
    </xf>
    <xf numFmtId="0" fontId="2" fillId="0" borderId="0" xfId="0" applyFont="1" applyFill="1" applyBorder="1"/>
    <xf numFmtId="0" fontId="7" fillId="0" borderId="0" xfId="0" applyFont="1" applyFill="1" applyBorder="1" applyAlignment="1">
      <alignment vertical="center" wrapText="1"/>
    </xf>
    <xf numFmtId="44" fontId="5" fillId="5" borderId="2" xfId="1" applyFont="1" applyFill="1" applyBorder="1" applyAlignment="1">
      <alignment horizontal="center" vertical="center"/>
    </xf>
    <xf numFmtId="0" fontId="11" fillId="6" borderId="21" xfId="0" applyFont="1" applyFill="1" applyBorder="1" applyAlignment="1" applyProtection="1">
      <alignment horizontal="center" vertical="center" wrapText="1"/>
    </xf>
    <xf numFmtId="0" fontId="11" fillId="6" borderId="2" xfId="0" applyFont="1" applyFill="1" applyBorder="1" applyAlignment="1" applyProtection="1">
      <alignment horizontal="center" vertical="center" wrapText="1"/>
    </xf>
    <xf numFmtId="0" fontId="17" fillId="6" borderId="2"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16" fillId="6" borderId="32"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19" fillId="6" borderId="2" xfId="0" applyFont="1" applyFill="1" applyBorder="1" applyAlignment="1" applyProtection="1">
      <alignment horizontal="center" vertical="center" wrapText="1"/>
    </xf>
    <xf numFmtId="44" fontId="5" fillId="5" borderId="2" xfId="1" applyFont="1" applyFill="1" applyBorder="1" applyAlignment="1">
      <alignment horizontal="left" vertical="center"/>
    </xf>
    <xf numFmtId="44" fontId="5" fillId="5" borderId="2" xfId="0" applyNumberFormat="1" applyFont="1" applyFill="1" applyBorder="1"/>
    <xf numFmtId="44" fontId="7" fillId="0" borderId="0" xfId="0" applyNumberFormat="1" applyFont="1" applyFill="1" applyBorder="1" applyAlignment="1">
      <alignment horizontal="center" vertical="center"/>
    </xf>
    <xf numFmtId="44" fontId="7" fillId="5" borderId="2" xfId="0" applyNumberFormat="1" applyFont="1" applyFill="1" applyBorder="1" applyAlignment="1">
      <alignment horizontal="center" vertical="center"/>
    </xf>
    <xf numFmtId="44" fontId="22" fillId="0" borderId="34" xfId="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0" xfId="0" applyFont="1"/>
    <xf numFmtId="12" fontId="7" fillId="0" borderId="0" xfId="1" applyNumberFormat="1" applyFont="1" applyFill="1" applyBorder="1" applyAlignment="1">
      <alignment horizontal="left" vertical="center"/>
    </xf>
    <xf numFmtId="0" fontId="12" fillId="0" borderId="37" xfId="0" applyFont="1" applyFill="1" applyBorder="1" applyAlignment="1">
      <alignment horizontal="center" vertical="center" wrapText="1"/>
    </xf>
    <xf numFmtId="44" fontId="22" fillId="0" borderId="2" xfId="1" applyFont="1" applyFill="1" applyBorder="1" applyAlignment="1">
      <alignment vertical="center" wrapText="1"/>
    </xf>
    <xf numFmtId="0" fontId="22" fillId="4" borderId="26" xfId="0" applyFont="1" applyFill="1" applyBorder="1" applyAlignment="1">
      <alignment horizontal="center" vertical="center"/>
    </xf>
    <xf numFmtId="44" fontId="22" fillId="4" borderId="26" xfId="0" applyNumberFormat="1" applyFont="1" applyFill="1" applyBorder="1" applyAlignment="1">
      <alignment vertical="center"/>
    </xf>
    <xf numFmtId="0" fontId="22" fillId="4" borderId="23" xfId="0" applyFont="1" applyFill="1" applyBorder="1" applyAlignment="1">
      <alignment horizontal="center" vertical="center"/>
    </xf>
    <xf numFmtId="44" fontId="4" fillId="5" borderId="2" xfId="0" applyNumberFormat="1" applyFont="1" applyFill="1" applyBorder="1"/>
    <xf numFmtId="44" fontId="4" fillId="5" borderId="2" xfId="1" applyFont="1" applyFill="1" applyBorder="1"/>
    <xf numFmtId="44" fontId="4" fillId="0" borderId="2" xfId="1" applyFont="1" applyBorder="1"/>
    <xf numFmtId="44" fontId="22" fillId="4" borderId="23" xfId="0" applyNumberFormat="1" applyFont="1" applyFill="1" applyBorder="1" applyAlignment="1">
      <alignment vertical="center"/>
    </xf>
    <xf numFmtId="44" fontId="22" fillId="4" borderId="4" xfId="0" applyNumberFormat="1" applyFont="1" applyFill="1" applyBorder="1" applyAlignment="1">
      <alignment vertical="center"/>
    </xf>
    <xf numFmtId="0" fontId="22" fillId="4" borderId="21" xfId="0" applyFont="1" applyFill="1" applyBorder="1" applyAlignment="1">
      <alignment vertical="center" wrapText="1"/>
    </xf>
    <xf numFmtId="0" fontId="22" fillId="4" borderId="26" xfId="0" applyFont="1" applyFill="1" applyBorder="1" applyAlignment="1">
      <alignment vertical="center" wrapText="1"/>
    </xf>
    <xf numFmtId="0" fontId="22" fillId="4" borderId="4" xfId="0" applyFont="1" applyFill="1" applyBorder="1" applyAlignment="1">
      <alignment vertical="center" wrapText="1"/>
    </xf>
    <xf numFmtId="44" fontId="22" fillId="4" borderId="21" xfId="0" applyNumberFormat="1" applyFont="1" applyFill="1" applyBorder="1" applyAlignment="1">
      <alignment vertical="center"/>
    </xf>
    <xf numFmtId="0" fontId="22" fillId="4" borderId="26" xfId="0" applyFont="1" applyFill="1" applyBorder="1" applyAlignment="1">
      <alignment horizontal="center" vertical="center" wrapText="1"/>
    </xf>
    <xf numFmtId="44" fontId="22" fillId="4" borderId="21" xfId="0" applyNumberFormat="1" applyFont="1" applyFill="1" applyBorder="1" applyAlignment="1">
      <alignment horizontal="center" vertical="center" wrapText="1"/>
    </xf>
    <xf numFmtId="44" fontId="6" fillId="0" borderId="0" xfId="0" applyNumberFormat="1" applyFont="1"/>
    <xf numFmtId="44" fontId="6" fillId="4" borderId="0" xfId="0" applyNumberFormat="1" applyFont="1" applyFill="1"/>
    <xf numFmtId="0" fontId="22" fillId="4" borderId="25" xfId="0" applyFont="1" applyFill="1" applyBorder="1" applyAlignment="1">
      <alignment vertical="center" wrapText="1"/>
    </xf>
    <xf numFmtId="44" fontId="12" fillId="4" borderId="26" xfId="1" applyFont="1" applyFill="1" applyBorder="1" applyAlignment="1">
      <alignment horizontal="justify" vertical="center" wrapText="1"/>
    </xf>
    <xf numFmtId="44" fontId="12" fillId="4" borderId="21" xfId="1" applyFont="1" applyFill="1" applyBorder="1" applyAlignment="1">
      <alignment vertical="center"/>
    </xf>
    <xf numFmtId="44" fontId="12" fillId="4" borderId="23" xfId="1" applyFont="1" applyFill="1" applyBorder="1" applyAlignment="1">
      <alignment vertical="center"/>
    </xf>
    <xf numFmtId="44" fontId="22" fillId="0" borderId="14" xfId="1" applyFont="1" applyFill="1" applyBorder="1" applyAlignment="1">
      <alignment horizontal="center" vertical="center" wrapText="1"/>
    </xf>
    <xf numFmtId="0" fontId="22" fillId="4" borderId="23" xfId="0" applyFont="1" applyFill="1" applyBorder="1" applyAlignment="1">
      <alignment horizontal="justify" vertical="center" wrapText="1"/>
    </xf>
    <xf numFmtId="44" fontId="12" fillId="4" borderId="21" xfId="1" applyFont="1" applyFill="1" applyBorder="1" applyAlignment="1">
      <alignment horizontal="center" vertical="center" wrapText="1"/>
    </xf>
    <xf numFmtId="0" fontId="18" fillId="0" borderId="26" xfId="0" applyFont="1" applyFill="1" applyBorder="1" applyAlignment="1">
      <alignment horizontal="justify" vertical="center" wrapText="1"/>
    </xf>
    <xf numFmtId="0" fontId="18" fillId="0" borderId="25" xfId="0" applyFont="1" applyFill="1" applyBorder="1" applyAlignment="1">
      <alignment horizontal="center" vertical="center" wrapText="1"/>
    </xf>
    <xf numFmtId="165" fontId="22" fillId="4" borderId="26" xfId="0" applyNumberFormat="1" applyFont="1" applyFill="1" applyBorder="1" applyAlignment="1">
      <alignment vertical="center"/>
    </xf>
    <xf numFmtId="165" fontId="22" fillId="4" borderId="42" xfId="0" applyNumberFormat="1" applyFont="1" applyFill="1" applyBorder="1" applyAlignment="1">
      <alignment vertical="center"/>
    </xf>
    <xf numFmtId="44" fontId="22" fillId="4" borderId="26" xfId="1" applyFont="1" applyFill="1" applyBorder="1" applyAlignment="1">
      <alignment vertical="center" wrapText="1"/>
    </xf>
    <xf numFmtId="0" fontId="2" fillId="4" borderId="0" xfId="0" applyFont="1" applyFill="1" applyAlignment="1">
      <alignment vertical="center"/>
    </xf>
    <xf numFmtId="0" fontId="2" fillId="0" borderId="0" xfId="0" applyFont="1" applyAlignment="1">
      <alignment vertical="center"/>
    </xf>
    <xf numFmtId="44" fontId="22" fillId="0" borderId="43" xfId="1" applyFont="1" applyFill="1" applyBorder="1" applyAlignment="1">
      <alignment horizontal="center" vertical="center" wrapText="1"/>
    </xf>
    <xf numFmtId="0" fontId="12" fillId="0" borderId="8" xfId="2" applyFont="1" applyFill="1" applyBorder="1" applyAlignment="1">
      <alignment horizontal="justify" vertical="center" wrapText="1"/>
    </xf>
    <xf numFmtId="0" fontId="22" fillId="0" borderId="14" xfId="0" applyFont="1" applyFill="1" applyBorder="1" applyAlignment="1">
      <alignment horizontal="center" vertical="center" wrapText="1"/>
    </xf>
    <xf numFmtId="0" fontId="22" fillId="0" borderId="5" xfId="0" applyFont="1" applyBorder="1" applyAlignment="1">
      <alignment horizontal="justify" vertical="top" wrapText="1"/>
    </xf>
    <xf numFmtId="0" fontId="23" fillId="0" borderId="5" xfId="0" applyFont="1" applyBorder="1" applyAlignment="1">
      <alignment horizontal="justify" vertical="top" wrapText="1"/>
    </xf>
    <xf numFmtId="0" fontId="22" fillId="0" borderId="50" xfId="0" applyFont="1" applyFill="1" applyBorder="1" applyAlignment="1">
      <alignment horizontal="center" vertical="center" wrapText="1"/>
    </xf>
    <xf numFmtId="0" fontId="12" fillId="0" borderId="50" xfId="0" applyFont="1" applyFill="1" applyBorder="1" applyAlignment="1">
      <alignment horizontal="justify" vertical="top" wrapText="1"/>
    </xf>
    <xf numFmtId="0" fontId="22" fillId="0" borderId="51" xfId="0" applyFont="1" applyFill="1" applyBorder="1" applyAlignment="1">
      <alignment horizontal="center" vertical="center" wrapText="1"/>
    </xf>
    <xf numFmtId="0" fontId="12" fillId="0" borderId="5" xfId="0" applyFont="1" applyBorder="1" applyAlignment="1">
      <alignment horizontal="justify" vertical="top" wrapText="1"/>
    </xf>
    <xf numFmtId="0" fontId="22" fillId="4" borderId="31" xfId="0" applyFont="1" applyFill="1" applyBorder="1" applyAlignment="1">
      <alignment horizontal="justify" vertical="center" wrapText="1"/>
    </xf>
    <xf numFmtId="0" fontId="18" fillId="0" borderId="16"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12" fillId="0" borderId="9" xfId="2" applyFont="1" applyFill="1" applyBorder="1" applyAlignment="1">
      <alignment horizontal="justify" vertical="center" wrapText="1"/>
    </xf>
    <xf numFmtId="165" fontId="22" fillId="0" borderId="14" xfId="1" applyNumberFormat="1" applyFont="1" applyFill="1" applyBorder="1" applyAlignment="1">
      <alignment horizontal="center" vertical="center" wrapText="1"/>
    </xf>
    <xf numFmtId="165" fontId="22" fillId="0" borderId="22" xfId="0" applyNumberFormat="1" applyFont="1" applyBorder="1" applyAlignment="1">
      <alignment horizontal="center"/>
    </xf>
    <xf numFmtId="165" fontId="22" fillId="0" borderId="20" xfId="0" applyNumberFormat="1" applyFont="1" applyBorder="1" applyAlignment="1">
      <alignment horizontal="center"/>
    </xf>
    <xf numFmtId="165" fontId="4" fillId="5" borderId="2" xfId="1" applyNumberFormat="1" applyFont="1" applyFill="1" applyBorder="1" applyAlignment="1">
      <alignment horizontal="center" vertical="center"/>
    </xf>
    <xf numFmtId="44" fontId="12" fillId="4" borderId="42" xfId="1" applyFont="1" applyFill="1" applyBorder="1" applyAlignment="1">
      <alignment vertical="center"/>
    </xf>
    <xf numFmtId="44" fontId="12" fillId="4" borderId="2" xfId="1" applyFont="1" applyFill="1" applyBorder="1" applyAlignment="1">
      <alignment vertical="center"/>
    </xf>
    <xf numFmtId="0" fontId="12" fillId="0" borderId="19" xfId="2" applyFont="1" applyFill="1" applyBorder="1" applyAlignment="1">
      <alignment horizontal="justify" vertical="center" wrapText="1"/>
    </xf>
    <xf numFmtId="0" fontId="22" fillId="0" borderId="5" xfId="0" applyFont="1" applyBorder="1" applyAlignment="1">
      <alignment horizontal="justify" vertical="center" wrapText="1"/>
    </xf>
    <xf numFmtId="0" fontId="22" fillId="0" borderId="35" xfId="0" applyFont="1" applyBorder="1"/>
    <xf numFmtId="0" fontId="22" fillId="0" borderId="52" xfId="0" applyFont="1" applyBorder="1"/>
    <xf numFmtId="0" fontId="22" fillId="0" borderId="36" xfId="0" applyFont="1" applyBorder="1"/>
    <xf numFmtId="0" fontId="22" fillId="0" borderId="40" xfId="0" applyFont="1" applyBorder="1"/>
    <xf numFmtId="0" fontId="22" fillId="4" borderId="35" xfId="0" applyFont="1" applyFill="1" applyBorder="1"/>
    <xf numFmtId="0" fontId="22" fillId="4" borderId="52" xfId="0" applyFont="1" applyFill="1" applyBorder="1"/>
    <xf numFmtId="0" fontId="22" fillId="4" borderId="36" xfId="0" applyFont="1" applyFill="1" applyBorder="1"/>
    <xf numFmtId="0" fontId="22" fillId="4" borderId="40" xfId="0" applyFont="1" applyFill="1" applyBorder="1"/>
    <xf numFmtId="0" fontId="22" fillId="4" borderId="17" xfId="0" applyFont="1" applyFill="1" applyBorder="1"/>
    <xf numFmtId="0" fontId="22" fillId="4" borderId="53" xfId="0" applyFont="1" applyFill="1" applyBorder="1"/>
    <xf numFmtId="0" fontId="18" fillId="0" borderId="26" xfId="0" applyFont="1" applyFill="1" applyBorder="1" applyAlignment="1">
      <alignment horizontal="center" vertical="center" wrapText="1"/>
    </xf>
    <xf numFmtId="0" fontId="22" fillId="4" borderId="26" xfId="0" applyFont="1" applyFill="1" applyBorder="1" applyAlignment="1">
      <alignment horizontal="justify" vertical="center" wrapText="1"/>
    </xf>
    <xf numFmtId="0" fontId="4" fillId="4" borderId="23" xfId="0" applyFont="1" applyFill="1" applyBorder="1" applyAlignment="1">
      <alignment horizontal="justify" vertical="center" wrapText="1"/>
    </xf>
    <xf numFmtId="0" fontId="22" fillId="4" borderId="26" xfId="0" applyFont="1" applyFill="1" applyBorder="1" applyAlignment="1">
      <alignment horizontal="justify" vertical="top" wrapText="1"/>
    </xf>
    <xf numFmtId="165" fontId="22" fillId="4" borderId="21" xfId="0" applyNumberFormat="1" applyFont="1" applyFill="1" applyBorder="1" applyAlignment="1">
      <alignment horizontal="center" vertical="center"/>
    </xf>
    <xf numFmtId="165" fontId="22" fillId="4" borderId="23" xfId="0" applyNumberFormat="1" applyFont="1" applyFill="1" applyBorder="1" applyAlignment="1">
      <alignment horizontal="center" vertical="center"/>
    </xf>
    <xf numFmtId="165" fontId="22" fillId="4" borderId="26" xfId="0" applyNumberFormat="1" applyFont="1" applyFill="1" applyBorder="1" applyAlignment="1">
      <alignment horizontal="center" vertical="center"/>
    </xf>
    <xf numFmtId="165" fontId="4" fillId="5" borderId="2"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0" fontId="12" fillId="4" borderId="26" xfId="0" applyFont="1" applyFill="1" applyBorder="1" applyAlignment="1">
      <alignment horizontal="justify" vertical="center" wrapText="1"/>
    </xf>
    <xf numFmtId="0" fontId="6" fillId="4" borderId="21" xfId="0" applyFont="1" applyFill="1" applyBorder="1" applyAlignment="1">
      <alignment horizontal="center" vertical="center"/>
    </xf>
    <xf numFmtId="0" fontId="6" fillId="4" borderId="26" xfId="0" applyFont="1" applyFill="1" applyBorder="1" applyAlignment="1">
      <alignment horizontal="center" vertical="center"/>
    </xf>
    <xf numFmtId="0" fontId="22" fillId="4" borderId="9" xfId="0" applyFont="1" applyFill="1" applyBorder="1" applyAlignment="1">
      <alignment horizontal="justify" vertical="center" wrapText="1"/>
    </xf>
    <xf numFmtId="0" fontId="12" fillId="0" borderId="5" xfId="0" applyFont="1" applyBorder="1" applyAlignment="1">
      <alignment vertical="center" wrapText="1"/>
    </xf>
    <xf numFmtId="0" fontId="12" fillId="4" borderId="21" xfId="0" applyFont="1" applyFill="1" applyBorder="1" applyAlignment="1">
      <alignment horizontal="justify" vertical="center" wrapText="1"/>
    </xf>
    <xf numFmtId="0" fontId="12" fillId="4" borderId="25" xfId="0" applyFont="1" applyFill="1" applyBorder="1" applyAlignment="1">
      <alignment vertical="center" wrapText="1"/>
    </xf>
    <xf numFmtId="0" fontId="12" fillId="4" borderId="26" xfId="0" applyFont="1" applyFill="1" applyBorder="1" applyAlignment="1">
      <alignment vertical="center" wrapText="1"/>
    </xf>
    <xf numFmtId="0" fontId="12" fillId="0" borderId="2" xfId="0" applyFont="1" applyBorder="1" applyAlignment="1">
      <alignment horizontal="justify" vertical="top" wrapText="1"/>
    </xf>
    <xf numFmtId="0" fontId="28" fillId="4" borderId="26" xfId="1" applyNumberFormat="1" applyFont="1" applyFill="1" applyBorder="1" applyAlignment="1">
      <alignment vertical="top" wrapText="1"/>
    </xf>
    <xf numFmtId="0" fontId="22" fillId="4" borderId="42" xfId="0" applyFont="1" applyFill="1" applyBorder="1" applyAlignment="1">
      <alignment horizontal="center" vertical="center" wrapText="1"/>
    </xf>
    <xf numFmtId="44" fontId="22" fillId="4" borderId="42" xfId="0" applyNumberFormat="1" applyFont="1" applyFill="1" applyBorder="1" applyAlignment="1">
      <alignment vertical="center"/>
    </xf>
    <xf numFmtId="0" fontId="22" fillId="4" borderId="26" xfId="1" applyNumberFormat="1" applyFont="1" applyFill="1" applyBorder="1" applyAlignment="1">
      <alignment horizontal="left" vertical="center" wrapText="1"/>
    </xf>
    <xf numFmtId="0" fontId="18" fillId="3" borderId="2" xfId="0"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6" fillId="4" borderId="42" xfId="0" applyFont="1" applyFill="1" applyBorder="1" applyAlignment="1">
      <alignment vertical="top" wrapText="1"/>
    </xf>
    <xf numFmtId="44" fontId="4" fillId="3" borderId="2" xfId="1" applyFont="1" applyFill="1" applyBorder="1" applyAlignment="1">
      <alignment vertical="center" wrapText="1"/>
    </xf>
    <xf numFmtId="44" fontId="4" fillId="5" borderId="2" xfId="1" applyFont="1" applyFill="1" applyBorder="1" applyAlignment="1">
      <alignment horizontal="center" vertical="center"/>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33" xfId="0" applyFont="1" applyFill="1" applyBorder="1" applyAlignment="1">
      <alignment horizontal="justify" vertical="center" wrapText="1"/>
    </xf>
    <xf numFmtId="0" fontId="16" fillId="2" borderId="1" xfId="0" applyFont="1" applyFill="1" applyBorder="1" applyAlignment="1">
      <alignment horizontal="justify" vertical="center" wrapText="1"/>
    </xf>
    <xf numFmtId="0" fontId="16" fillId="6" borderId="22" xfId="0" applyFont="1" applyFill="1" applyBorder="1" applyAlignment="1">
      <alignment horizontal="justify" vertical="center" wrapText="1"/>
    </xf>
    <xf numFmtId="0" fontId="16" fillId="6" borderId="24" xfId="0" applyFont="1" applyFill="1" applyBorder="1" applyAlignment="1">
      <alignment horizontal="justify" vertical="center" wrapText="1"/>
    </xf>
    <xf numFmtId="0" fontId="7" fillId="0" borderId="0" xfId="0" applyFont="1" applyBorder="1" applyAlignment="1">
      <alignment horizontal="center" vertical="center" wrapText="1"/>
    </xf>
    <xf numFmtId="0" fontId="16" fillId="6" borderId="1" xfId="0" applyFont="1" applyFill="1" applyBorder="1" applyAlignment="1">
      <alignment horizontal="left" vertical="center" wrapText="1"/>
    </xf>
    <xf numFmtId="0" fontId="16" fillId="6" borderId="33" xfId="0" applyFont="1" applyFill="1" applyBorder="1" applyAlignment="1">
      <alignment horizontal="left" vertical="center" wrapText="1"/>
    </xf>
    <xf numFmtId="0" fontId="16" fillId="6" borderId="1" xfId="0" applyFont="1" applyFill="1" applyBorder="1" applyAlignment="1">
      <alignment horizontal="justify" vertical="center" wrapText="1"/>
    </xf>
    <xf numFmtId="0" fontId="16" fillId="6" borderId="33"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2" borderId="15" xfId="0" applyFont="1" applyFill="1" applyBorder="1" applyAlignment="1">
      <alignment horizontal="justify" vertical="center"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0" fontId="15" fillId="3" borderId="8" xfId="0" applyFont="1" applyFill="1" applyBorder="1" applyAlignment="1">
      <alignment horizontal="center" wrapText="1"/>
    </xf>
    <xf numFmtId="0" fontId="22" fillId="4" borderId="21"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12" fillId="0" borderId="30" xfId="2" applyFont="1" applyFill="1" applyBorder="1" applyAlignment="1">
      <alignment horizontal="justify" vertical="center" wrapText="1"/>
    </xf>
    <xf numFmtId="0" fontId="12" fillId="0" borderId="15" xfId="2" applyFont="1" applyFill="1" applyBorder="1" applyAlignment="1">
      <alignment horizontal="justify" vertical="center" wrapText="1"/>
    </xf>
    <xf numFmtId="0" fontId="12" fillId="0" borderId="9" xfId="2" applyFont="1" applyFill="1" applyBorder="1" applyAlignment="1">
      <alignment horizontal="justify" vertical="center" wrapText="1"/>
    </xf>
    <xf numFmtId="0" fontId="12" fillId="0" borderId="10" xfId="2" applyFont="1" applyFill="1" applyBorder="1" applyAlignment="1">
      <alignment horizontal="justify" vertical="center" wrapText="1"/>
    </xf>
    <xf numFmtId="0" fontId="12" fillId="0" borderId="44" xfId="2" applyFont="1" applyFill="1" applyBorder="1" applyAlignment="1">
      <alignment horizontal="justify" vertical="center" wrapText="1"/>
    </xf>
    <xf numFmtId="44" fontId="22" fillId="4" borderId="25" xfId="0" applyNumberFormat="1" applyFont="1" applyFill="1" applyBorder="1" applyAlignment="1">
      <alignment horizontal="center" vertical="center"/>
    </xf>
    <xf numFmtId="44" fontId="22" fillId="4" borderId="5" xfId="0" applyNumberFormat="1" applyFont="1" applyFill="1" applyBorder="1" applyAlignment="1">
      <alignment horizontal="center" vertical="center"/>
    </xf>
    <xf numFmtId="0" fontId="22" fillId="4" borderId="25"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5" fillId="5" borderId="7" xfId="0" applyFont="1" applyFill="1" applyBorder="1" applyAlignment="1">
      <alignment horizontal="right" vertical="center"/>
    </xf>
    <xf numFmtId="0" fontId="5" fillId="5" borderId="8" xfId="0" applyFont="1" applyFill="1" applyBorder="1" applyAlignment="1">
      <alignment horizontal="right" vertical="center"/>
    </xf>
    <xf numFmtId="0" fontId="18" fillId="0" borderId="1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9" fillId="5" borderId="6" xfId="0" applyFont="1" applyFill="1" applyBorder="1" applyAlignment="1">
      <alignment horizontal="right" vertical="center" wrapText="1"/>
    </xf>
    <xf numFmtId="0" fontId="19" fillId="5" borderId="7" xfId="0" applyFont="1" applyFill="1" applyBorder="1" applyAlignment="1">
      <alignment horizontal="right" vertical="center" wrapText="1"/>
    </xf>
    <xf numFmtId="0" fontId="19" fillId="5" borderId="8" xfId="0" applyFont="1" applyFill="1" applyBorder="1" applyAlignment="1">
      <alignment horizontal="right" vertical="center" wrapText="1"/>
    </xf>
    <xf numFmtId="0" fontId="11" fillId="6" borderId="12" xfId="0" applyFont="1" applyFill="1" applyBorder="1" applyAlignment="1" applyProtection="1">
      <alignment horizontal="center" vertical="center" wrapText="1"/>
    </xf>
    <xf numFmtId="0" fontId="11" fillId="6" borderId="9" xfId="0" applyFont="1" applyFill="1" applyBorder="1" applyAlignment="1" applyProtection="1">
      <alignment horizontal="center" vertical="center" wrapText="1"/>
    </xf>
    <xf numFmtId="0" fontId="29" fillId="3" borderId="12"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11" fillId="6" borderId="6" xfId="0" applyFont="1" applyFill="1" applyBorder="1" applyAlignment="1" applyProtection="1">
      <alignment horizontal="center" vertical="center" wrapText="1"/>
    </xf>
    <xf numFmtId="0" fontId="11" fillId="6" borderId="8" xfId="0" applyFont="1" applyFill="1" applyBorder="1" applyAlignment="1" applyProtection="1">
      <alignment horizontal="center" vertical="center" wrapText="1"/>
    </xf>
    <xf numFmtId="0" fontId="5" fillId="5" borderId="6" xfId="0" applyFont="1" applyFill="1" applyBorder="1" applyAlignment="1">
      <alignment horizontal="center"/>
    </xf>
    <xf numFmtId="0" fontId="5" fillId="5" borderId="8" xfId="0" applyFont="1" applyFill="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0" fontId="29" fillId="3" borderId="9" xfId="0" applyFont="1" applyFill="1" applyBorder="1" applyAlignment="1">
      <alignment horizontal="center" vertical="center"/>
    </xf>
    <xf numFmtId="0" fontId="29" fillId="3" borderId="13" xfId="0" applyFont="1" applyFill="1" applyBorder="1" applyAlignment="1">
      <alignment horizontal="center" vertical="center"/>
    </xf>
    <xf numFmtId="0" fontId="29" fillId="3" borderId="16" xfId="0" applyFont="1" applyFill="1" applyBorder="1" applyAlignment="1">
      <alignment horizontal="center" vertical="center"/>
    </xf>
    <xf numFmtId="0" fontId="29" fillId="3" borderId="12" xfId="0" applyFont="1" applyFill="1" applyBorder="1" applyAlignment="1">
      <alignment horizontal="center" vertical="center"/>
    </xf>
    <xf numFmtId="0" fontId="22" fillId="0" borderId="21" xfId="0" applyFont="1" applyBorder="1" applyAlignment="1">
      <alignment horizontal="justify" vertical="top" wrapText="1"/>
    </xf>
    <xf numFmtId="0" fontId="22" fillId="0" borderId="5" xfId="0" applyFont="1" applyBorder="1" applyAlignment="1">
      <alignment horizontal="justify" vertical="top" wrapText="1"/>
    </xf>
    <xf numFmtId="0" fontId="5" fillId="5" borderId="6" xfId="0" applyFont="1" applyFill="1" applyBorder="1" applyAlignment="1">
      <alignment horizontal="right" vertical="center" wrapText="1"/>
    </xf>
    <xf numFmtId="0" fontId="5" fillId="5" borderId="7" xfId="0" applyFont="1" applyFill="1" applyBorder="1" applyAlignment="1">
      <alignment horizontal="right" vertical="center" wrapText="1"/>
    </xf>
    <xf numFmtId="0" fontId="5" fillId="5" borderId="8" xfId="0" applyFont="1" applyFill="1" applyBorder="1" applyAlignment="1">
      <alignment horizontal="right" vertical="center" wrapText="1"/>
    </xf>
    <xf numFmtId="0" fontId="18" fillId="0" borderId="21" xfId="0" applyFont="1" applyFill="1" applyBorder="1" applyAlignment="1">
      <alignment horizontal="center" vertical="center" wrapText="1"/>
    </xf>
    <xf numFmtId="0" fontId="18" fillId="0" borderId="4" xfId="0" applyFont="1" applyFill="1" applyBorder="1" applyAlignment="1">
      <alignment horizontal="center" vertical="center" wrapText="1"/>
    </xf>
    <xf numFmtId="44" fontId="4" fillId="3" borderId="6" xfId="1" applyFont="1" applyFill="1" applyBorder="1" applyAlignment="1">
      <alignment horizontal="center" vertical="center" wrapText="1"/>
    </xf>
    <xf numFmtId="44" fontId="4" fillId="3" borderId="8" xfId="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2" fillId="0" borderId="28" xfId="0" applyFont="1" applyFill="1" applyBorder="1" applyAlignment="1">
      <alignment horizontal="justify" vertical="top" wrapText="1"/>
    </xf>
    <xf numFmtId="0" fontId="12" fillId="0" borderId="18" xfId="0" applyFont="1" applyFill="1" applyBorder="1" applyAlignment="1">
      <alignment horizontal="justify" vertical="top" wrapText="1"/>
    </xf>
    <xf numFmtId="0" fontId="22" fillId="0" borderId="4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xf>
    <xf numFmtId="0" fontId="20" fillId="0" borderId="0" xfId="0" applyFont="1" applyBorder="1" applyAlignment="1">
      <alignment horizontal="center" vertical="center"/>
    </xf>
    <xf numFmtId="44" fontId="4" fillId="5" borderId="6" xfId="1" applyFont="1" applyFill="1" applyBorder="1" applyAlignment="1">
      <alignment horizontal="left" vertical="center" wrapText="1"/>
    </xf>
    <xf numFmtId="44" fontId="4" fillId="5" borderId="8" xfId="1" applyFont="1" applyFill="1" applyBorder="1" applyAlignment="1">
      <alignment horizontal="left" vertical="center" wrapText="1"/>
    </xf>
    <xf numFmtId="0" fontId="19" fillId="6" borderId="6" xfId="0" applyFont="1" applyFill="1" applyBorder="1" applyAlignment="1" applyProtection="1">
      <alignment horizontal="center" vertical="center" wrapText="1"/>
    </xf>
    <xf numFmtId="0" fontId="19" fillId="6" borderId="8" xfId="0" applyFont="1" applyFill="1" applyBorder="1" applyAlignment="1" applyProtection="1">
      <alignment horizontal="center" vertical="center" wrapText="1"/>
    </xf>
    <xf numFmtId="0" fontId="18" fillId="0" borderId="6"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26" fillId="0" borderId="30" xfId="2" applyFont="1" applyFill="1" applyBorder="1" applyAlignment="1">
      <alignment horizontal="justify" vertical="center" wrapText="1"/>
    </xf>
    <xf numFmtId="0" fontId="26" fillId="0" borderId="44" xfId="2" applyFont="1" applyFill="1" applyBorder="1" applyAlignment="1">
      <alignment horizontal="justify" vertical="center" wrapText="1"/>
    </xf>
    <xf numFmtId="0" fontId="4" fillId="0" borderId="13" xfId="0" applyFont="1" applyFill="1" applyBorder="1" applyAlignment="1">
      <alignment horizontal="center" vertical="center" wrapText="1"/>
    </xf>
    <xf numFmtId="0" fontId="12" fillId="0" borderId="48" xfId="0" applyFont="1" applyFill="1" applyBorder="1" applyAlignment="1">
      <alignment horizontal="justify" vertical="top" wrapText="1"/>
    </xf>
    <xf numFmtId="0" fontId="22" fillId="0" borderId="46" xfId="0" applyFont="1" applyFill="1" applyBorder="1" applyAlignment="1">
      <alignment horizontal="center" vertical="center" wrapText="1"/>
    </xf>
    <xf numFmtId="0" fontId="22" fillId="0" borderId="18" xfId="0" applyFont="1" applyFill="1" applyBorder="1" applyAlignment="1">
      <alignment horizontal="center" vertical="center" wrapText="1"/>
    </xf>
    <xf numFmtId="44" fontId="22" fillId="0" borderId="29" xfId="1" applyFont="1" applyFill="1" applyBorder="1" applyAlignment="1">
      <alignment horizontal="center" vertical="center" wrapText="1"/>
    </xf>
    <xf numFmtId="44" fontId="22" fillId="0" borderId="45" xfId="1" applyFont="1" applyFill="1" applyBorder="1" applyAlignment="1">
      <alignment horizontal="center" vertical="center" wrapText="1"/>
    </xf>
    <xf numFmtId="0" fontId="22" fillId="0" borderId="47" xfId="0" applyFont="1" applyFill="1" applyBorder="1" applyAlignment="1">
      <alignment horizontal="center" vertical="center" wrapText="1"/>
    </xf>
    <xf numFmtId="0" fontId="12" fillId="0" borderId="21" xfId="0" applyFont="1" applyBorder="1" applyAlignment="1">
      <alignment horizontal="justify" vertical="top" wrapText="1"/>
    </xf>
    <xf numFmtId="0" fontId="12" fillId="0" borderId="5" xfId="0" applyFont="1" applyBorder="1" applyAlignment="1">
      <alignment horizontal="justify" vertical="top" wrapText="1"/>
    </xf>
    <xf numFmtId="0" fontId="22" fillId="0" borderId="38" xfId="0" applyFont="1" applyBorder="1" applyAlignment="1">
      <alignment horizontal="justify" vertical="top" wrapText="1"/>
    </xf>
    <xf numFmtId="0" fontId="22" fillId="0" borderId="39" xfId="0" applyFont="1" applyBorder="1" applyAlignment="1">
      <alignment horizontal="justify" vertical="top" wrapText="1"/>
    </xf>
    <xf numFmtId="0" fontId="22" fillId="0" borderId="27" xfId="0" applyFont="1" applyFill="1" applyBorder="1" applyAlignment="1">
      <alignment horizontal="center" vertical="center" wrapText="1"/>
    </xf>
    <xf numFmtId="0" fontId="22" fillId="0" borderId="14" xfId="0" applyFont="1" applyFill="1" applyBorder="1" applyAlignment="1">
      <alignment horizontal="center" vertical="center" wrapText="1"/>
    </xf>
    <xf numFmtId="44" fontId="22" fillId="0" borderId="14" xfId="1" applyFont="1" applyFill="1" applyBorder="1" applyAlignment="1">
      <alignment horizontal="center" vertical="center" wrapText="1"/>
    </xf>
    <xf numFmtId="44" fontId="22" fillId="0" borderId="29" xfId="1" applyFont="1" applyFill="1" applyBorder="1" applyAlignment="1">
      <alignment horizontal="left" vertical="center" wrapText="1"/>
    </xf>
    <xf numFmtId="44" fontId="22" fillId="0" borderId="45" xfId="1" applyFont="1" applyFill="1" applyBorder="1" applyAlignment="1">
      <alignment horizontal="left" vertical="center" wrapText="1"/>
    </xf>
    <xf numFmtId="0" fontId="22" fillId="0" borderId="46"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12" fillId="0" borderId="21" xfId="2" applyFont="1" applyFill="1" applyBorder="1" applyAlignment="1">
      <alignment horizontal="center" vertical="center" wrapText="1"/>
    </xf>
    <xf numFmtId="0" fontId="12" fillId="0" borderId="5" xfId="2" applyFont="1" applyFill="1" applyBorder="1" applyAlignment="1">
      <alignment horizontal="center" vertical="center" wrapText="1"/>
    </xf>
    <xf numFmtId="44" fontId="12" fillId="0" borderId="21" xfId="1" applyFont="1" applyFill="1" applyBorder="1" applyAlignment="1">
      <alignment horizontal="center" vertical="center" wrapText="1"/>
    </xf>
    <xf numFmtId="44" fontId="12" fillId="0" borderId="5" xfId="1"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1" xfId="0" applyFont="1" applyBorder="1" applyAlignment="1">
      <alignment horizontal="justify" vertical="center" wrapText="1"/>
    </xf>
    <xf numFmtId="0" fontId="12" fillId="0" borderId="5" xfId="0" applyFont="1" applyBorder="1" applyAlignment="1">
      <alignment horizontal="justify" vertical="center" wrapText="1"/>
    </xf>
    <xf numFmtId="0" fontId="18" fillId="0" borderId="5" xfId="0" applyFont="1" applyFill="1" applyBorder="1" applyAlignment="1">
      <alignment horizontal="center" vertical="center" wrapText="1"/>
    </xf>
    <xf numFmtId="44" fontId="22" fillId="0" borderId="20" xfId="1" applyFont="1" applyFill="1" applyBorder="1" applyAlignment="1">
      <alignment horizontal="center" vertical="center" wrapText="1"/>
    </xf>
    <xf numFmtId="0" fontId="12" fillId="0" borderId="49" xfId="2" applyFont="1" applyFill="1" applyBorder="1" applyAlignment="1">
      <alignment horizontal="justify" vertical="center" wrapText="1"/>
    </xf>
    <xf numFmtId="0" fontId="12" fillId="0" borderId="38" xfId="0" applyFont="1" applyBorder="1" applyAlignment="1">
      <alignment horizontal="justify" vertical="top" wrapText="1"/>
    </xf>
    <xf numFmtId="0" fontId="12" fillId="0" borderId="39" xfId="0" applyFont="1" applyBorder="1" applyAlignment="1">
      <alignment horizontal="justify" vertical="top" wrapText="1"/>
    </xf>
    <xf numFmtId="0" fontId="22" fillId="0" borderId="20" xfId="0" applyFont="1" applyFill="1" applyBorder="1" applyAlignment="1">
      <alignment horizontal="center" vertical="center" wrapText="1"/>
    </xf>
  </cellXfs>
  <cellStyles count="3">
    <cellStyle name="Incorrecto" xfId="2" builtinId="27"/>
    <cellStyle name="Moneda" xfId="1" builtinId="4"/>
    <cellStyle name="Normal" xfId="0" builtinId="0"/>
  </cellStyles>
  <dxfs count="0"/>
  <tableStyles count="0" defaultTableStyle="TableStyleMedium2" defaultPivotStyle="PivotStyleLight16"/>
  <colors>
    <mruColors>
      <color rgb="FF000099"/>
      <color rgb="FF6C0015"/>
      <color rgb="FFC9AC63"/>
      <color rgb="FF02A287"/>
      <color rgb="FFDFCDA1"/>
      <color rgb="FF016B59"/>
      <color rgb="FF9C1010"/>
      <color rgb="FF01473B"/>
      <color rgb="FF006C00"/>
      <color rgb="FF02A6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95251</xdr:rowOff>
    </xdr:from>
    <xdr:to>
      <xdr:col>1</xdr:col>
      <xdr:colOff>1000125</xdr:colOff>
      <xdr:row>0</xdr:row>
      <xdr:rowOff>563448</xdr:rowOff>
    </xdr:to>
    <xdr:pic>
      <xdr:nvPicPr>
        <xdr:cNvPr id="4" name="Imagen 3" descr="Imagen que contiene Logotipo&#10;&#10;Descripción generada automáticament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95251"/>
          <a:ext cx="1762125" cy="4681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247650</xdr:colOff>
      <xdr:row>1</xdr:row>
      <xdr:rowOff>19050</xdr:rowOff>
    </xdr:from>
    <xdr:to>
      <xdr:col>3</xdr:col>
      <xdr:colOff>1688086</xdr:colOff>
      <xdr:row>3</xdr:row>
      <xdr:rowOff>252052</xdr:rowOff>
    </xdr:to>
    <xdr:pic>
      <xdr:nvPicPr>
        <xdr:cNvPr id="5" name="Imagen 4" descr="Imagen que contiene Logotipo&#10;&#10;Descripción generada automáticamente">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438150" y="381000"/>
          <a:ext cx="5345686" cy="1104072"/>
        </a:xfrm>
        <a:prstGeom prst="rect">
          <a:avLst/>
        </a:prstGeom>
      </xdr:spPr>
    </xdr:pic>
    <xdr:clientData/>
  </xdr:twoCellAnchor>
  <xdr:twoCellAnchor>
    <xdr:from>
      <xdr:col>2</xdr:col>
      <xdr:colOff>213919</xdr:colOff>
      <xdr:row>104</xdr:row>
      <xdr:rowOff>130733</xdr:rowOff>
    </xdr:from>
    <xdr:to>
      <xdr:col>4</xdr:col>
      <xdr:colOff>378726</xdr:colOff>
      <xdr:row>116</xdr:row>
      <xdr:rowOff>1866</xdr:rowOff>
    </xdr:to>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2044213" y="206188233"/>
          <a:ext cx="4628484" cy="25605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latin typeface="Montserrat" panose="00000500000000000000" pitchFamily="2" charset="0"/>
            </a:rPr>
            <a:t>ELABORÓ</a:t>
          </a: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r>
            <a:rPr lang="es-MX" sz="1400" b="1">
              <a:latin typeface="Montserrat" panose="00000500000000000000" pitchFamily="2" charset="0"/>
            </a:rPr>
            <a:t>________________________________________________</a:t>
          </a:r>
        </a:p>
        <a:p>
          <a:pPr algn="ctr"/>
          <a:r>
            <a:rPr lang="es-MX" sz="1400" b="1">
              <a:latin typeface="Montserrat" panose="00000500000000000000" pitchFamily="2" charset="0"/>
            </a:rPr>
            <a:t>JORGE</a:t>
          </a:r>
          <a:r>
            <a:rPr lang="es-MX" sz="1400" b="1" baseline="0">
              <a:latin typeface="Montserrat" panose="00000500000000000000" pitchFamily="2" charset="0"/>
            </a:rPr>
            <a:t> MARTINEZ ESPINOSA</a:t>
          </a:r>
        </a:p>
        <a:p>
          <a:pPr algn="ctr"/>
          <a:r>
            <a:rPr lang="es-MX" sz="1400" b="1" baseline="0">
              <a:latin typeface="Montserrat" panose="00000500000000000000" pitchFamily="2" charset="0"/>
            </a:rPr>
            <a:t>APOYO ADMINISTRATIVO</a:t>
          </a:r>
        </a:p>
        <a:p>
          <a:pPr algn="ctr"/>
          <a:endParaRPr lang="es-MX" sz="1400" b="1">
            <a:latin typeface="Montserrat" panose="00000500000000000000" pitchFamily="2" charset="0"/>
          </a:endParaRPr>
        </a:p>
      </xdr:txBody>
    </xdr:sp>
    <xdr:clientData/>
  </xdr:twoCellAnchor>
  <xdr:twoCellAnchor>
    <xdr:from>
      <xdr:col>6</xdr:col>
      <xdr:colOff>331404</xdr:colOff>
      <xdr:row>104</xdr:row>
      <xdr:rowOff>27266</xdr:rowOff>
    </xdr:from>
    <xdr:to>
      <xdr:col>7</xdr:col>
      <xdr:colOff>609306</xdr:colOff>
      <xdr:row>116</xdr:row>
      <xdr:rowOff>19179</xdr:rowOff>
    </xdr:to>
    <xdr:sp macro="" textlink="">
      <xdr:nvSpPr>
        <xdr:cNvPr id="10" name="CuadroTexto 9">
          <a:extLst>
            <a:ext uri="{FF2B5EF4-FFF2-40B4-BE49-F238E27FC236}">
              <a16:creationId xmlns:a16="http://schemas.microsoft.com/office/drawing/2014/main" id="{00000000-0008-0000-0100-00000A000000}"/>
            </a:ext>
          </a:extLst>
        </xdr:cNvPr>
        <xdr:cNvSpPr txBox="1"/>
      </xdr:nvSpPr>
      <xdr:spPr>
        <a:xfrm>
          <a:off x="11369198" y="206084766"/>
          <a:ext cx="10960843" cy="2681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latin typeface="Montserrat" panose="00000500000000000000" pitchFamily="2" charset="0"/>
            </a:rPr>
            <a:t>REVISÓ</a:t>
          </a: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r>
            <a:rPr lang="es-MX" sz="1400" b="1">
              <a:latin typeface="Montserrat" panose="00000500000000000000" pitchFamily="2" charset="0"/>
            </a:rPr>
            <a:t>__________________________________________________</a:t>
          </a:r>
        </a:p>
        <a:p>
          <a:pPr algn="ctr"/>
          <a:r>
            <a:rPr lang="es-MX" sz="1400" b="1" baseline="0">
              <a:latin typeface="Montserrat" panose="00000500000000000000" pitchFamily="2" charset="0"/>
            </a:rPr>
            <a:t>LUZ GUADALUPE MATA LARA</a:t>
          </a:r>
        </a:p>
        <a:p>
          <a:pPr algn="ctr"/>
          <a:r>
            <a:rPr lang="es-MX" sz="1400" b="1" baseline="0">
              <a:latin typeface="Montserrat" panose="00000500000000000000" pitchFamily="2" charset="0"/>
            </a:rPr>
            <a:t>COORDINADORA LOCAL DEL PEEI</a:t>
          </a:r>
        </a:p>
        <a:p>
          <a:pPr algn="ctr"/>
          <a:endParaRPr lang="es-MX" sz="1400" b="1">
            <a:latin typeface="Montserrat" panose="00000500000000000000" pitchFamily="2" charset="0"/>
          </a:endParaRPr>
        </a:p>
      </xdr:txBody>
    </xdr:sp>
    <xdr:clientData/>
  </xdr:twoCellAnchor>
  <xdr:twoCellAnchor>
    <xdr:from>
      <xdr:col>9</xdr:col>
      <xdr:colOff>953000</xdr:colOff>
      <xdr:row>103</xdr:row>
      <xdr:rowOff>182820</xdr:rowOff>
    </xdr:from>
    <xdr:to>
      <xdr:col>9</xdr:col>
      <xdr:colOff>5636234</xdr:colOff>
      <xdr:row>116</xdr:row>
      <xdr:rowOff>93382</xdr:rowOff>
    </xdr:to>
    <xdr:sp macro="" textlink="">
      <xdr:nvSpPr>
        <xdr:cNvPr id="11" name="CuadroTexto 10">
          <a:extLst>
            <a:ext uri="{FF2B5EF4-FFF2-40B4-BE49-F238E27FC236}">
              <a16:creationId xmlns:a16="http://schemas.microsoft.com/office/drawing/2014/main" id="{00000000-0008-0000-0100-00000B000000}"/>
            </a:ext>
          </a:extLst>
        </xdr:cNvPr>
        <xdr:cNvSpPr txBox="1"/>
      </xdr:nvSpPr>
      <xdr:spPr>
        <a:xfrm>
          <a:off x="27062706" y="206016202"/>
          <a:ext cx="4683234" cy="2824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b="1">
              <a:latin typeface="Montserrat" panose="00000500000000000000" pitchFamily="2" charset="0"/>
            </a:rPr>
            <a:t>AUTORIZÓ</a:t>
          </a: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endParaRPr lang="es-MX" sz="1400" b="1">
            <a:latin typeface="Montserrat" panose="00000500000000000000" pitchFamily="2" charset="0"/>
          </a:endParaRPr>
        </a:p>
        <a:p>
          <a:pPr algn="ctr"/>
          <a:r>
            <a:rPr lang="es-MX" sz="1400" b="1">
              <a:latin typeface="Montserrat" panose="00000500000000000000" pitchFamily="2" charset="0"/>
            </a:rPr>
            <a:t>__________________________________________________ ALBERTO HERNÁNDEZ OLIVARES  </a:t>
          </a:r>
        </a:p>
        <a:p>
          <a:pPr algn="ctr"/>
          <a:r>
            <a:rPr lang="es-MX" sz="1400" b="1" baseline="0">
              <a:latin typeface="Montserrat" panose="00000500000000000000" pitchFamily="2" charset="0"/>
            </a:rPr>
            <a:t>DIRECTOR DE EDUCAIÓN BÁSICA DE LA USET </a:t>
          </a:r>
        </a:p>
        <a:p>
          <a:pPr algn="ctr"/>
          <a:endParaRPr lang="es-MX" sz="1400" b="1" baseline="0">
            <a:latin typeface="Montserrat" panose="00000500000000000000" pitchFamily="2" charset="0"/>
          </a:endParaRPr>
        </a:p>
      </xdr:txBody>
    </xdr:sp>
    <xdr:clientData/>
  </xdr:twoCellAnchor>
  <xdr:twoCellAnchor>
    <xdr:from>
      <xdr:col>9</xdr:col>
      <xdr:colOff>1905000</xdr:colOff>
      <xdr:row>0</xdr:row>
      <xdr:rowOff>95250</xdr:rowOff>
    </xdr:from>
    <xdr:to>
      <xdr:col>9</xdr:col>
      <xdr:colOff>6096000</xdr:colOff>
      <xdr:row>5</xdr:row>
      <xdr:rowOff>74706</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21393150" y="95250"/>
          <a:ext cx="4191000" cy="245595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editAs="oneCell">
    <xdr:from>
      <xdr:col>9</xdr:col>
      <xdr:colOff>1981200</xdr:colOff>
      <xdr:row>0</xdr:row>
      <xdr:rowOff>171450</xdr:rowOff>
    </xdr:from>
    <xdr:to>
      <xdr:col>9</xdr:col>
      <xdr:colOff>6000750</xdr:colOff>
      <xdr:row>5</xdr:row>
      <xdr:rowOff>495300</xdr:rowOff>
    </xdr:to>
    <xdr:pic>
      <xdr:nvPicPr>
        <xdr:cNvPr id="9" name="Imagen 8">
          <a:extLst>
            <a:ext uri="{FF2B5EF4-FFF2-40B4-BE49-F238E27FC236}">
              <a16:creationId xmlns:a16="http://schemas.microsoft.com/office/drawing/2014/main" id="{07CE1576-A643-4341-BE29-806F6014B1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469350" y="171450"/>
          <a:ext cx="4019550" cy="234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1473B"/>
  </sheetPr>
  <dimension ref="A1:K19"/>
  <sheetViews>
    <sheetView topLeftCell="A3" workbookViewId="0">
      <selection activeCell="C8" sqref="C8:H8"/>
    </sheetView>
  </sheetViews>
  <sheetFormatPr baseColWidth="10" defaultColWidth="11.42578125" defaultRowHeight="15" x14ac:dyDescent="0.25"/>
  <cols>
    <col min="2" max="2" width="37.140625" style="14" customWidth="1"/>
  </cols>
  <sheetData>
    <row r="1" spans="1:11" s="18" customFormat="1" ht="84" customHeight="1" x14ac:dyDescent="0.4">
      <c r="A1" s="157" t="s">
        <v>66</v>
      </c>
      <c r="B1" s="157"/>
      <c r="C1" s="157"/>
      <c r="D1" s="157"/>
      <c r="E1" s="157"/>
      <c r="F1" s="157"/>
      <c r="G1" s="157"/>
      <c r="H1" s="157"/>
      <c r="I1" s="157"/>
      <c r="J1" s="157"/>
      <c r="K1" s="19"/>
    </row>
    <row r="2" spans="1:11" s="18" customFormat="1" ht="12" customHeight="1" thickBot="1" x14ac:dyDescent="0.45">
      <c r="A2" s="20"/>
      <c r="B2" s="20"/>
      <c r="C2" s="20"/>
      <c r="D2" s="20"/>
      <c r="E2" s="20"/>
      <c r="F2" s="20"/>
      <c r="G2" s="20"/>
      <c r="H2" s="20"/>
      <c r="I2" s="20"/>
      <c r="J2" s="20"/>
      <c r="K2" s="19"/>
    </row>
    <row r="3" spans="1:11" ht="37.5" customHeight="1" thickBot="1" x14ac:dyDescent="0.4">
      <c r="B3" s="164" t="s">
        <v>12</v>
      </c>
      <c r="C3" s="165"/>
      <c r="D3" s="165"/>
      <c r="E3" s="165"/>
      <c r="F3" s="165"/>
      <c r="G3" s="165"/>
      <c r="H3" s="166"/>
    </row>
    <row r="4" spans="1:11" ht="15.75" thickBot="1" x14ac:dyDescent="0.3"/>
    <row r="5" spans="1:11" ht="36.950000000000003" customHeight="1" thickBot="1" x14ac:dyDescent="0.3">
      <c r="B5" s="43" t="s">
        <v>9</v>
      </c>
      <c r="C5" s="149" t="s">
        <v>8</v>
      </c>
      <c r="D5" s="150"/>
      <c r="E5" s="150"/>
      <c r="F5" s="150"/>
      <c r="G5" s="150"/>
      <c r="H5" s="151"/>
    </row>
    <row r="6" spans="1:11" ht="60" customHeight="1" x14ac:dyDescent="0.25">
      <c r="B6" s="44" t="s">
        <v>5</v>
      </c>
      <c r="C6" s="162" t="s">
        <v>67</v>
      </c>
      <c r="D6" s="162"/>
      <c r="E6" s="162"/>
      <c r="F6" s="162"/>
      <c r="G6" s="162"/>
      <c r="H6" s="163"/>
    </row>
    <row r="7" spans="1:11" ht="36.950000000000003" customHeight="1" x14ac:dyDescent="0.25">
      <c r="B7" s="45" t="s">
        <v>1</v>
      </c>
      <c r="C7" s="160" t="s">
        <v>83</v>
      </c>
      <c r="D7" s="160"/>
      <c r="E7" s="160"/>
      <c r="F7" s="160"/>
      <c r="G7" s="160"/>
      <c r="H7" s="161"/>
    </row>
    <row r="8" spans="1:11" ht="36.950000000000003" customHeight="1" x14ac:dyDescent="0.25">
      <c r="B8" s="46" t="s">
        <v>4</v>
      </c>
      <c r="C8" s="152" t="s">
        <v>69</v>
      </c>
      <c r="D8" s="152"/>
      <c r="E8" s="152"/>
      <c r="F8" s="152"/>
      <c r="G8" s="152"/>
      <c r="H8" s="153"/>
    </row>
    <row r="9" spans="1:11" ht="58.5" customHeight="1" x14ac:dyDescent="0.25">
      <c r="B9" s="45" t="s">
        <v>6</v>
      </c>
      <c r="C9" s="160" t="s">
        <v>70</v>
      </c>
      <c r="D9" s="160"/>
      <c r="E9" s="160"/>
      <c r="F9" s="160"/>
      <c r="G9" s="160"/>
      <c r="H9" s="161"/>
    </row>
    <row r="10" spans="1:11" ht="78.75" customHeight="1" x14ac:dyDescent="0.25">
      <c r="B10" s="46" t="s">
        <v>7</v>
      </c>
      <c r="C10" s="152" t="s">
        <v>71</v>
      </c>
      <c r="D10" s="152"/>
      <c r="E10" s="152"/>
      <c r="F10" s="152"/>
      <c r="G10" s="152"/>
      <c r="H10" s="153"/>
    </row>
    <row r="11" spans="1:11" ht="73.5" customHeight="1" x14ac:dyDescent="0.25">
      <c r="B11" s="45" t="s">
        <v>63</v>
      </c>
      <c r="C11" s="160" t="s">
        <v>68</v>
      </c>
      <c r="D11" s="160"/>
      <c r="E11" s="160"/>
      <c r="F11" s="160"/>
      <c r="G11" s="160"/>
      <c r="H11" s="161"/>
    </row>
    <row r="12" spans="1:11" ht="67.5" customHeight="1" x14ac:dyDescent="0.25">
      <c r="B12" s="46" t="s">
        <v>78</v>
      </c>
      <c r="C12" s="152" t="s">
        <v>79</v>
      </c>
      <c r="D12" s="152"/>
      <c r="E12" s="152"/>
      <c r="F12" s="152"/>
      <c r="G12" s="152"/>
      <c r="H12" s="153"/>
    </row>
    <row r="13" spans="1:11" ht="36.950000000000003" customHeight="1" x14ac:dyDescent="0.25">
      <c r="B13" s="45" t="s">
        <v>64</v>
      </c>
      <c r="C13" s="160" t="s">
        <v>57</v>
      </c>
      <c r="D13" s="160"/>
      <c r="E13" s="160"/>
      <c r="F13" s="160"/>
      <c r="G13" s="160"/>
      <c r="H13" s="161"/>
    </row>
    <row r="14" spans="1:11" ht="75" customHeight="1" x14ac:dyDescent="0.25">
      <c r="B14" s="46" t="s">
        <v>65</v>
      </c>
      <c r="C14" s="154" t="s">
        <v>80</v>
      </c>
      <c r="D14" s="152"/>
      <c r="E14" s="152"/>
      <c r="F14" s="152"/>
      <c r="G14" s="152"/>
      <c r="H14" s="153"/>
    </row>
    <row r="15" spans="1:11" ht="36.950000000000003" customHeight="1" x14ac:dyDescent="0.25">
      <c r="B15" s="45" t="s">
        <v>10</v>
      </c>
      <c r="C15" s="160" t="s">
        <v>58</v>
      </c>
      <c r="D15" s="160"/>
      <c r="E15" s="160"/>
      <c r="F15" s="160"/>
      <c r="G15" s="160"/>
      <c r="H15" s="161"/>
    </row>
    <row r="16" spans="1:11" ht="53.25" customHeight="1" x14ac:dyDescent="0.25">
      <c r="B16" s="46" t="s">
        <v>11</v>
      </c>
      <c r="C16" s="154" t="s">
        <v>59</v>
      </c>
      <c r="D16" s="152"/>
      <c r="E16" s="152"/>
      <c r="F16" s="152"/>
      <c r="G16" s="152"/>
      <c r="H16" s="153"/>
    </row>
    <row r="17" spans="2:8" ht="60.75" customHeight="1" x14ac:dyDescent="0.25">
      <c r="B17" s="45" t="s">
        <v>61</v>
      </c>
      <c r="C17" s="158" t="s">
        <v>72</v>
      </c>
      <c r="D17" s="158"/>
      <c r="E17" s="158"/>
      <c r="F17" s="158"/>
      <c r="G17" s="158"/>
      <c r="H17" s="159"/>
    </row>
    <row r="18" spans="2:8" ht="37.5" customHeight="1" x14ac:dyDescent="0.25">
      <c r="B18" s="46" t="s">
        <v>60</v>
      </c>
      <c r="C18" s="154" t="s">
        <v>82</v>
      </c>
      <c r="D18" s="152"/>
      <c r="E18" s="152"/>
      <c r="F18" s="152"/>
      <c r="G18" s="152"/>
      <c r="H18" s="153"/>
    </row>
    <row r="19" spans="2:8" ht="52.5" customHeight="1" thickBot="1" x14ac:dyDescent="0.3">
      <c r="B19" s="47" t="s">
        <v>62</v>
      </c>
      <c r="C19" s="155" t="s">
        <v>81</v>
      </c>
      <c r="D19" s="155"/>
      <c r="E19" s="155"/>
      <c r="F19" s="155"/>
      <c r="G19" s="155"/>
      <c r="H19" s="156"/>
    </row>
  </sheetData>
  <mergeCells count="17">
    <mergeCell ref="B3:H3"/>
    <mergeCell ref="C5:H5"/>
    <mergeCell ref="C12:H12"/>
    <mergeCell ref="C18:H18"/>
    <mergeCell ref="C19:H19"/>
    <mergeCell ref="A1:J1"/>
    <mergeCell ref="C17:H17"/>
    <mergeCell ref="C10:H10"/>
    <mergeCell ref="C11:H11"/>
    <mergeCell ref="C13:H13"/>
    <mergeCell ref="C14:H14"/>
    <mergeCell ref="C15:H15"/>
    <mergeCell ref="C16:H16"/>
    <mergeCell ref="C6:H6"/>
    <mergeCell ref="C7:H7"/>
    <mergeCell ref="C8:H8"/>
    <mergeCell ref="C9:H9"/>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9AC63"/>
    <pageSetUpPr fitToPage="1"/>
  </sheetPr>
  <dimension ref="A1:L131"/>
  <sheetViews>
    <sheetView showGridLines="0" tabSelected="1" view="pageBreakPreview" topLeftCell="A56" zoomScale="40" zoomScaleNormal="50" zoomScaleSheetLayoutView="40" workbookViewId="0">
      <selection activeCell="G58" sqref="G58"/>
    </sheetView>
  </sheetViews>
  <sheetFormatPr baseColWidth="10" defaultColWidth="11.42578125" defaultRowHeight="18" x14ac:dyDescent="0.35"/>
  <cols>
    <col min="1" max="1" width="2.85546875" style="2" customWidth="1"/>
    <col min="2" max="2" width="24.7109375" style="2" customWidth="1"/>
    <col min="3" max="3" width="33.7109375" style="2" customWidth="1"/>
    <col min="4" max="4" width="33.28515625" style="2" customWidth="1"/>
    <col min="5" max="5" width="25.28515625" style="2" customWidth="1"/>
    <col min="6" max="6" width="45.85546875" style="1" customWidth="1"/>
    <col min="7" max="7" width="160.28515625" style="2" customWidth="1"/>
    <col min="8" max="8" width="32.140625" style="2" customWidth="1"/>
    <col min="9" max="9" width="33.5703125" style="2" customWidth="1"/>
    <col min="10" max="10" width="107.7109375" style="2" customWidth="1"/>
    <col min="11" max="11" width="11.42578125" style="2"/>
    <col min="12" max="12" width="14.28515625" style="2" bestFit="1" customWidth="1"/>
    <col min="13" max="16384" width="11.42578125" style="2"/>
  </cols>
  <sheetData>
    <row r="1" spans="1:10" s="25" customFormat="1" ht="35.1" customHeight="1" x14ac:dyDescent="0.55000000000000004">
      <c r="A1" s="227" t="s">
        <v>0</v>
      </c>
      <c r="B1" s="227"/>
      <c r="C1" s="227"/>
      <c r="D1" s="227"/>
      <c r="E1" s="227"/>
      <c r="F1" s="227"/>
      <c r="G1" s="227"/>
      <c r="H1" s="227"/>
      <c r="I1" s="227"/>
      <c r="J1" s="227"/>
    </row>
    <row r="2" spans="1:10" s="25" customFormat="1" ht="35.1" customHeight="1" x14ac:dyDescent="0.55000000000000004">
      <c r="A2" s="227" t="s">
        <v>13</v>
      </c>
      <c r="B2" s="227"/>
      <c r="C2" s="227"/>
      <c r="D2" s="227"/>
      <c r="E2" s="227"/>
      <c r="F2" s="227"/>
      <c r="G2" s="227"/>
      <c r="H2" s="227"/>
      <c r="I2" s="227"/>
      <c r="J2" s="227"/>
    </row>
    <row r="3" spans="1:10" s="25" customFormat="1" ht="35.1" customHeight="1" x14ac:dyDescent="0.55000000000000004">
      <c r="A3" s="227" t="s">
        <v>3</v>
      </c>
      <c r="B3" s="227"/>
      <c r="C3" s="227"/>
      <c r="D3" s="227"/>
      <c r="E3" s="227"/>
      <c r="F3" s="227"/>
      <c r="G3" s="227"/>
      <c r="H3" s="227"/>
      <c r="I3" s="227"/>
      <c r="J3" s="227"/>
    </row>
    <row r="4" spans="1:10" s="7" customFormat="1" ht="35.1" customHeight="1" x14ac:dyDescent="0.6">
      <c r="A4" s="228" t="s">
        <v>94</v>
      </c>
      <c r="B4" s="228"/>
      <c r="C4" s="228"/>
      <c r="D4" s="228"/>
      <c r="E4" s="228"/>
      <c r="F4" s="228"/>
      <c r="G4" s="228"/>
      <c r="H4" s="228"/>
      <c r="I4" s="228"/>
      <c r="J4" s="228"/>
    </row>
    <row r="5" spans="1:10" s="7" customFormat="1" ht="20.25" customHeight="1" x14ac:dyDescent="0.55000000000000004">
      <c r="A5" s="12"/>
      <c r="B5" s="12"/>
      <c r="C5" s="12"/>
      <c r="D5" s="12"/>
      <c r="E5" s="12"/>
      <c r="F5" s="12"/>
      <c r="G5" s="12"/>
      <c r="H5" s="12"/>
      <c r="I5" s="12"/>
      <c r="J5" s="12"/>
    </row>
    <row r="6" spans="1:10" s="7" customFormat="1" ht="55.5" customHeight="1" x14ac:dyDescent="0.55000000000000004">
      <c r="A6" s="229" t="s">
        <v>14</v>
      </c>
      <c r="B6" s="229"/>
      <c r="C6" s="229"/>
      <c r="D6" s="229"/>
      <c r="E6" s="229"/>
      <c r="F6" s="229"/>
      <c r="G6" s="229"/>
      <c r="H6" s="229"/>
      <c r="I6" s="229"/>
      <c r="J6" s="229"/>
    </row>
    <row r="7" spans="1:10" s="7" customFormat="1" ht="30" customHeight="1" thickBot="1" x14ac:dyDescent="0.6">
      <c r="C7" s="11"/>
      <c r="D7" s="11"/>
      <c r="E7" s="12"/>
      <c r="F7" s="12"/>
      <c r="G7" s="12"/>
      <c r="H7" s="12"/>
      <c r="I7" s="12"/>
      <c r="J7" s="12"/>
    </row>
    <row r="8" spans="1:10" s="7" customFormat="1" ht="51" customHeight="1" thickBot="1" x14ac:dyDescent="0.6">
      <c r="C8" s="13"/>
      <c r="D8" s="13"/>
      <c r="E8" s="12"/>
      <c r="F8" s="12"/>
      <c r="G8" s="143" t="s">
        <v>95</v>
      </c>
      <c r="H8" s="12"/>
      <c r="I8" s="12"/>
      <c r="J8" s="12"/>
    </row>
    <row r="9" spans="1:10" s="7" customFormat="1" ht="30" customHeight="1" thickBot="1" x14ac:dyDescent="0.6">
      <c r="C9" s="13"/>
      <c r="D9" s="13"/>
      <c r="E9" s="13"/>
      <c r="F9" s="10"/>
      <c r="G9" s="10"/>
      <c r="H9" s="12"/>
      <c r="I9" s="12"/>
      <c r="J9" s="12"/>
    </row>
    <row r="10" spans="1:10" ht="44.25" customHeight="1" thickBot="1" x14ac:dyDescent="0.4">
      <c r="B10" s="216" t="s">
        <v>34</v>
      </c>
      <c r="C10" s="217"/>
      <c r="D10" s="230">
        <v>3358112.88</v>
      </c>
      <c r="E10" s="231"/>
      <c r="F10" s="6"/>
      <c r="G10" s="6"/>
      <c r="H10" s="6"/>
      <c r="I10" s="147" t="s">
        <v>22</v>
      </c>
      <c r="J10" s="148" t="s">
        <v>187</v>
      </c>
    </row>
    <row r="11" spans="1:10" ht="50.1" customHeight="1" thickBot="1" x14ac:dyDescent="0.4">
      <c r="C11" s="4"/>
      <c r="D11" s="4"/>
      <c r="E11" s="4"/>
      <c r="F11" s="5"/>
      <c r="G11" s="3"/>
      <c r="H11" s="3"/>
      <c r="I11" s="3"/>
      <c r="J11" s="3"/>
    </row>
    <row r="12" spans="1:10" s="9" customFormat="1" ht="130.5" customHeight="1" thickBot="1" x14ac:dyDescent="0.5">
      <c r="B12" s="232" t="s">
        <v>85</v>
      </c>
      <c r="C12" s="233"/>
      <c r="D12" s="232" t="s">
        <v>2</v>
      </c>
      <c r="E12" s="233"/>
      <c r="F12" s="49" t="s">
        <v>16</v>
      </c>
      <c r="G12" s="49" t="s">
        <v>18</v>
      </c>
      <c r="H12" s="49" t="s">
        <v>48</v>
      </c>
      <c r="I12" s="49" t="s">
        <v>19</v>
      </c>
      <c r="J12" s="49" t="s">
        <v>15</v>
      </c>
    </row>
    <row r="13" spans="1:10" s="8" customFormat="1" ht="264.75" customHeight="1" thickBot="1" x14ac:dyDescent="0.4">
      <c r="B13" s="195" t="s">
        <v>38</v>
      </c>
      <c r="C13" s="196"/>
      <c r="D13" s="185" t="s">
        <v>84</v>
      </c>
      <c r="E13" s="186"/>
      <c r="F13" s="238" t="s">
        <v>39</v>
      </c>
      <c r="G13" s="138" t="s">
        <v>159</v>
      </c>
      <c r="H13" s="95" t="s">
        <v>96</v>
      </c>
      <c r="I13" s="54">
        <v>15000</v>
      </c>
      <c r="J13" s="91" t="s">
        <v>116</v>
      </c>
    </row>
    <row r="14" spans="1:10" s="8" customFormat="1" ht="304.5" customHeight="1" thickBot="1" x14ac:dyDescent="0.4">
      <c r="B14" s="195"/>
      <c r="C14" s="196"/>
      <c r="D14" s="185"/>
      <c r="E14" s="186"/>
      <c r="F14" s="238"/>
      <c r="G14" s="96" t="s">
        <v>161</v>
      </c>
      <c r="H14" s="97" t="s">
        <v>96</v>
      </c>
      <c r="I14" s="80">
        <v>150000</v>
      </c>
      <c r="J14" s="109" t="s">
        <v>117</v>
      </c>
    </row>
    <row r="15" spans="1:10" s="8" customFormat="1" ht="306" customHeight="1" thickBot="1" x14ac:dyDescent="0.4">
      <c r="B15" s="195"/>
      <c r="C15" s="196"/>
      <c r="D15" s="185"/>
      <c r="E15" s="186"/>
      <c r="F15" s="238"/>
      <c r="G15" s="93" t="s">
        <v>162</v>
      </c>
      <c r="H15" s="92" t="s">
        <v>96</v>
      </c>
      <c r="I15" s="54">
        <v>30000</v>
      </c>
      <c r="J15" s="91" t="s">
        <v>118</v>
      </c>
    </row>
    <row r="16" spans="1:10" s="8" customFormat="1" ht="328.5" customHeight="1" x14ac:dyDescent="0.35">
      <c r="B16" s="195"/>
      <c r="C16" s="196"/>
      <c r="D16" s="185"/>
      <c r="E16" s="186"/>
      <c r="F16" s="238"/>
      <c r="G16" s="209" t="s">
        <v>163</v>
      </c>
      <c r="H16" s="240" t="s">
        <v>96</v>
      </c>
      <c r="I16" s="242">
        <v>290000</v>
      </c>
      <c r="J16" s="169" t="s">
        <v>119</v>
      </c>
    </row>
    <row r="17" spans="2:10" s="8" customFormat="1" ht="129" customHeight="1" thickBot="1" x14ac:dyDescent="0.4">
      <c r="B17" s="195"/>
      <c r="C17" s="196"/>
      <c r="D17" s="185"/>
      <c r="E17" s="186"/>
      <c r="F17" s="238"/>
      <c r="G17" s="210"/>
      <c r="H17" s="241"/>
      <c r="I17" s="243"/>
      <c r="J17" s="173"/>
    </row>
    <row r="18" spans="2:10" s="8" customFormat="1" ht="195.75" customHeight="1" x14ac:dyDescent="0.35">
      <c r="B18" s="195"/>
      <c r="C18" s="196"/>
      <c r="D18" s="185"/>
      <c r="E18" s="186"/>
      <c r="F18" s="238"/>
      <c r="G18" s="209" t="s">
        <v>144</v>
      </c>
      <c r="H18" s="254" t="s">
        <v>96</v>
      </c>
      <c r="I18" s="252">
        <v>136000</v>
      </c>
      <c r="J18" s="169" t="s">
        <v>120</v>
      </c>
    </row>
    <row r="19" spans="2:10" s="8" customFormat="1" ht="336.75" customHeight="1" thickBot="1" x14ac:dyDescent="0.4">
      <c r="B19" s="195"/>
      <c r="C19" s="196"/>
      <c r="D19" s="185"/>
      <c r="E19" s="186"/>
      <c r="F19" s="238"/>
      <c r="G19" s="210"/>
      <c r="H19" s="255"/>
      <c r="I19" s="253"/>
      <c r="J19" s="173"/>
    </row>
    <row r="20" spans="2:10" s="8" customFormat="1" ht="407.25" customHeight="1" x14ac:dyDescent="0.35">
      <c r="B20" s="195"/>
      <c r="C20" s="196"/>
      <c r="D20" s="185"/>
      <c r="E20" s="186"/>
      <c r="F20" s="238"/>
      <c r="G20" s="209" t="s">
        <v>164</v>
      </c>
      <c r="H20" s="240" t="s">
        <v>96</v>
      </c>
      <c r="I20" s="242">
        <f>130000+120000</f>
        <v>250000</v>
      </c>
      <c r="J20" s="169" t="s">
        <v>119</v>
      </c>
    </row>
    <row r="21" spans="2:10" s="8" customFormat="1" ht="99.75" customHeight="1" thickBot="1" x14ac:dyDescent="0.4">
      <c r="B21" s="195"/>
      <c r="C21" s="196"/>
      <c r="D21" s="185"/>
      <c r="E21" s="186"/>
      <c r="F21" s="238"/>
      <c r="G21" s="210"/>
      <c r="H21" s="241"/>
      <c r="I21" s="243"/>
      <c r="J21" s="173"/>
    </row>
    <row r="22" spans="2:10" s="8" customFormat="1" ht="408" customHeight="1" x14ac:dyDescent="0.35">
      <c r="B22" s="195"/>
      <c r="C22" s="196"/>
      <c r="D22" s="185"/>
      <c r="E22" s="186"/>
      <c r="F22" s="238"/>
      <c r="G22" s="219" t="s">
        <v>165</v>
      </c>
      <c r="H22" s="249" t="s">
        <v>96</v>
      </c>
      <c r="I22" s="242">
        <f>150000+30000+30000</f>
        <v>210000</v>
      </c>
      <c r="J22" s="169" t="s">
        <v>121</v>
      </c>
    </row>
    <row r="23" spans="2:10" s="8" customFormat="1" ht="325.5" customHeight="1" x14ac:dyDescent="0.35">
      <c r="B23" s="195"/>
      <c r="C23" s="196"/>
      <c r="D23" s="185"/>
      <c r="E23" s="186"/>
      <c r="F23" s="238"/>
      <c r="G23" s="239"/>
      <c r="H23" s="269"/>
      <c r="I23" s="265"/>
      <c r="J23" s="266"/>
    </row>
    <row r="24" spans="2:10" s="8" customFormat="1" ht="16.5" customHeight="1" thickBot="1" x14ac:dyDescent="0.4">
      <c r="B24" s="195"/>
      <c r="C24" s="196"/>
      <c r="D24" s="185"/>
      <c r="E24" s="186"/>
      <c r="F24" s="238"/>
      <c r="G24" s="220"/>
      <c r="H24" s="250"/>
      <c r="I24" s="251"/>
      <c r="J24" s="170"/>
    </row>
    <row r="25" spans="2:10" s="8" customFormat="1" ht="409.5" customHeight="1" x14ac:dyDescent="0.35">
      <c r="B25" s="195"/>
      <c r="C25" s="196"/>
      <c r="D25" s="185"/>
      <c r="E25" s="186"/>
      <c r="F25" s="238"/>
      <c r="G25" s="267" t="s">
        <v>166</v>
      </c>
      <c r="H25" s="249" t="s">
        <v>96</v>
      </c>
      <c r="I25" s="242">
        <f>200000+10000</f>
        <v>210000</v>
      </c>
      <c r="J25" s="169" t="s">
        <v>122</v>
      </c>
    </row>
    <row r="26" spans="2:10" s="8" customFormat="1" ht="250.5" customHeight="1" thickBot="1" x14ac:dyDescent="0.4">
      <c r="B26" s="195"/>
      <c r="C26" s="196"/>
      <c r="D26" s="185"/>
      <c r="E26" s="186"/>
      <c r="F26" s="238"/>
      <c r="G26" s="268"/>
      <c r="H26" s="250"/>
      <c r="I26" s="251"/>
      <c r="J26" s="170"/>
    </row>
    <row r="27" spans="2:10" s="8" customFormat="1" ht="409.5" customHeight="1" x14ac:dyDescent="0.35">
      <c r="B27" s="195"/>
      <c r="C27" s="196"/>
      <c r="D27" s="185"/>
      <c r="E27" s="186"/>
      <c r="F27" s="238"/>
      <c r="G27" s="247" t="s">
        <v>167</v>
      </c>
      <c r="H27" s="249" t="s">
        <v>96</v>
      </c>
      <c r="I27" s="242">
        <f>50000+100000</f>
        <v>150000</v>
      </c>
      <c r="J27" s="169" t="s">
        <v>123</v>
      </c>
    </row>
    <row r="28" spans="2:10" s="8" customFormat="1" ht="88.5" customHeight="1" thickBot="1" x14ac:dyDescent="0.4">
      <c r="B28" s="195"/>
      <c r="C28" s="196"/>
      <c r="D28" s="185"/>
      <c r="E28" s="186"/>
      <c r="F28" s="238"/>
      <c r="G28" s="248"/>
      <c r="H28" s="250"/>
      <c r="I28" s="251"/>
      <c r="J28" s="170"/>
    </row>
    <row r="29" spans="2:10" s="8" customFormat="1" ht="270.75" customHeight="1" thickBot="1" x14ac:dyDescent="0.4">
      <c r="B29" s="195"/>
      <c r="C29" s="196"/>
      <c r="D29" s="185"/>
      <c r="E29" s="186"/>
      <c r="F29" s="238"/>
      <c r="G29" s="94" t="s">
        <v>145</v>
      </c>
      <c r="H29" s="55" t="s">
        <v>96</v>
      </c>
      <c r="I29" s="54">
        <v>195000</v>
      </c>
      <c r="J29" s="91" t="s">
        <v>124</v>
      </c>
    </row>
    <row r="30" spans="2:10" s="8" customFormat="1" ht="270.75" customHeight="1" x14ac:dyDescent="0.35">
      <c r="B30" s="195"/>
      <c r="C30" s="196"/>
      <c r="D30" s="185"/>
      <c r="E30" s="186"/>
      <c r="F30" s="238"/>
      <c r="G30" s="209" t="s">
        <v>168</v>
      </c>
      <c r="H30" s="240" t="s">
        <v>96</v>
      </c>
      <c r="I30" s="242">
        <v>140000</v>
      </c>
      <c r="J30" s="169" t="s">
        <v>125</v>
      </c>
    </row>
    <row r="31" spans="2:10" s="8" customFormat="1" ht="213.75" customHeight="1" thickBot="1" x14ac:dyDescent="0.4">
      <c r="B31" s="195"/>
      <c r="C31" s="196"/>
      <c r="D31" s="185"/>
      <c r="E31" s="186"/>
      <c r="F31" s="238"/>
      <c r="G31" s="210"/>
      <c r="H31" s="241"/>
      <c r="I31" s="251"/>
      <c r="J31" s="173"/>
    </row>
    <row r="32" spans="2:10" s="8" customFormat="1" ht="277.5" customHeight="1" x14ac:dyDescent="0.35">
      <c r="B32" s="195"/>
      <c r="C32" s="196"/>
      <c r="D32" s="185"/>
      <c r="E32" s="186"/>
      <c r="F32" s="238"/>
      <c r="G32" s="219" t="s">
        <v>169</v>
      </c>
      <c r="H32" s="221" t="s">
        <v>96</v>
      </c>
      <c r="I32" s="265">
        <v>100000</v>
      </c>
      <c r="J32" s="171" t="s">
        <v>126</v>
      </c>
    </row>
    <row r="33" spans="2:10" s="8" customFormat="1" ht="267.75" customHeight="1" thickBot="1" x14ac:dyDescent="0.4">
      <c r="B33" s="195"/>
      <c r="C33" s="196"/>
      <c r="D33" s="185"/>
      <c r="E33" s="186"/>
      <c r="F33" s="238"/>
      <c r="G33" s="220"/>
      <c r="H33" s="222"/>
      <c r="I33" s="251"/>
      <c r="J33" s="172"/>
    </row>
    <row r="34" spans="2:10" s="8" customFormat="1" ht="307.5" customHeight="1" thickBot="1" x14ac:dyDescent="0.4">
      <c r="B34" s="195"/>
      <c r="C34" s="196"/>
      <c r="D34" s="185"/>
      <c r="E34" s="186"/>
      <c r="F34" s="238"/>
      <c r="G34" s="94" t="s">
        <v>170</v>
      </c>
      <c r="H34" s="55" t="s">
        <v>96</v>
      </c>
      <c r="I34" s="90">
        <v>100000</v>
      </c>
      <c r="J34" s="91" t="s">
        <v>127</v>
      </c>
    </row>
    <row r="35" spans="2:10" s="8" customFormat="1" ht="285.75" customHeight="1" thickBot="1" x14ac:dyDescent="0.4">
      <c r="B35" s="195"/>
      <c r="C35" s="196"/>
      <c r="D35" s="185"/>
      <c r="E35" s="186"/>
      <c r="F35" s="238" t="s">
        <v>97</v>
      </c>
      <c r="G35" s="98" t="s">
        <v>146</v>
      </c>
      <c r="H35" s="55" t="s">
        <v>96</v>
      </c>
      <c r="I35" s="54">
        <v>54000</v>
      </c>
      <c r="J35" s="91" t="s">
        <v>127</v>
      </c>
    </row>
    <row r="36" spans="2:10" s="8" customFormat="1" ht="324" customHeight="1" x14ac:dyDescent="0.35">
      <c r="B36" s="195"/>
      <c r="C36" s="196"/>
      <c r="D36" s="185"/>
      <c r="E36" s="186"/>
      <c r="F36" s="238"/>
      <c r="G36" s="245" t="s">
        <v>150</v>
      </c>
      <c r="H36" s="240" t="s">
        <v>96</v>
      </c>
      <c r="I36" s="242">
        <v>70000</v>
      </c>
      <c r="J36" s="236" t="s">
        <v>128</v>
      </c>
    </row>
    <row r="37" spans="2:10" s="8" customFormat="1" ht="161.25" customHeight="1" thickBot="1" x14ac:dyDescent="0.4">
      <c r="B37" s="195"/>
      <c r="C37" s="196"/>
      <c r="D37" s="185"/>
      <c r="E37" s="186"/>
      <c r="F37" s="238"/>
      <c r="G37" s="246"/>
      <c r="H37" s="244"/>
      <c r="I37" s="243"/>
      <c r="J37" s="237"/>
    </row>
    <row r="38" spans="2:10" s="8" customFormat="1" ht="40.5" customHeight="1" thickBot="1" x14ac:dyDescent="0.4">
      <c r="B38" s="188" t="s">
        <v>87</v>
      </c>
      <c r="C38" s="189"/>
      <c r="D38" s="189"/>
      <c r="E38" s="189"/>
      <c r="F38" s="189"/>
      <c r="G38" s="189"/>
      <c r="H38" s="190"/>
      <c r="I38" s="40">
        <f>SUM(I13:I36)</f>
        <v>2100000</v>
      </c>
      <c r="J38" s="53"/>
    </row>
    <row r="39" spans="2:10" s="8" customFormat="1" ht="86.25" customHeight="1" thickBot="1" x14ac:dyDescent="0.4">
      <c r="B39" s="27"/>
      <c r="C39" s="15"/>
      <c r="D39" s="15"/>
      <c r="E39" s="15"/>
      <c r="F39" s="16"/>
      <c r="G39" s="16"/>
      <c r="H39" s="16"/>
      <c r="I39" s="17"/>
      <c r="J39" s="52"/>
    </row>
    <row r="40" spans="2:10" s="8" customFormat="1" ht="96" customHeight="1" thickBot="1" x14ac:dyDescent="0.4">
      <c r="B40" s="199" t="s">
        <v>85</v>
      </c>
      <c r="C40" s="200"/>
      <c r="D40" s="199" t="s">
        <v>2</v>
      </c>
      <c r="E40" s="200"/>
      <c r="F40" s="42" t="s">
        <v>17</v>
      </c>
      <c r="G40" s="42" t="s">
        <v>25</v>
      </c>
      <c r="H40" s="42" t="s">
        <v>47</v>
      </c>
      <c r="I40" s="42" t="s">
        <v>26</v>
      </c>
      <c r="J40" s="42" t="s">
        <v>15</v>
      </c>
    </row>
    <row r="41" spans="2:10" s="8" customFormat="1" ht="212.25" customHeight="1" x14ac:dyDescent="0.35">
      <c r="B41" s="193" t="s">
        <v>89</v>
      </c>
      <c r="C41" s="194"/>
      <c r="D41" s="183" t="s">
        <v>23</v>
      </c>
      <c r="E41" s="184"/>
      <c r="F41" s="214" t="s">
        <v>40</v>
      </c>
      <c r="G41" s="262" t="s">
        <v>151</v>
      </c>
      <c r="H41" s="260" t="s">
        <v>105</v>
      </c>
      <c r="I41" s="258">
        <v>324800</v>
      </c>
      <c r="J41" s="256" t="s">
        <v>147</v>
      </c>
    </row>
    <row r="42" spans="2:10" s="8" customFormat="1" ht="282" customHeight="1" thickBot="1" x14ac:dyDescent="0.4">
      <c r="B42" s="195"/>
      <c r="C42" s="196"/>
      <c r="D42" s="187"/>
      <c r="E42" s="218"/>
      <c r="F42" s="264"/>
      <c r="G42" s="263"/>
      <c r="H42" s="261"/>
      <c r="I42" s="259"/>
      <c r="J42" s="257"/>
    </row>
    <row r="43" spans="2:10" ht="352.5" customHeight="1" thickBot="1" x14ac:dyDescent="0.4">
      <c r="B43" s="197"/>
      <c r="C43" s="198"/>
      <c r="D43" s="234" t="s">
        <v>24</v>
      </c>
      <c r="E43" s="235"/>
      <c r="F43" s="129" t="s">
        <v>41</v>
      </c>
      <c r="G43" s="110" t="s">
        <v>158</v>
      </c>
      <c r="H43" s="58" t="s">
        <v>98</v>
      </c>
      <c r="I43" s="59">
        <f>347200-324800</f>
        <v>22400</v>
      </c>
      <c r="J43" s="102" t="s">
        <v>171</v>
      </c>
    </row>
    <row r="44" spans="2:10" ht="37.5" customHeight="1" thickBot="1" x14ac:dyDescent="0.4">
      <c r="B44" s="211" t="s">
        <v>88</v>
      </c>
      <c r="C44" s="212"/>
      <c r="D44" s="212"/>
      <c r="E44" s="212"/>
      <c r="F44" s="212"/>
      <c r="G44" s="212"/>
      <c r="H44" s="213"/>
      <c r="I44" s="50">
        <f>SUM(I41:I43)</f>
        <v>347200</v>
      </c>
      <c r="J44" s="26"/>
    </row>
    <row r="45" spans="2:10" s="38" customFormat="1" ht="37.5" customHeight="1" thickBot="1" x14ac:dyDescent="0.4">
      <c r="B45" s="34"/>
      <c r="C45" s="39"/>
      <c r="D45" s="39"/>
      <c r="E45" s="39"/>
      <c r="F45" s="39"/>
      <c r="G45" s="15"/>
      <c r="H45" s="15"/>
      <c r="I45" s="57"/>
      <c r="J45" s="21"/>
    </row>
    <row r="46" spans="2:10" s="38" customFormat="1" ht="87" customHeight="1" thickBot="1" x14ac:dyDescent="0.4">
      <c r="B46" s="199" t="s">
        <v>85</v>
      </c>
      <c r="C46" s="200"/>
      <c r="D46" s="199" t="s">
        <v>2</v>
      </c>
      <c r="E46" s="200"/>
      <c r="F46" s="42" t="s">
        <v>17</v>
      </c>
      <c r="G46" s="42" t="s">
        <v>25</v>
      </c>
      <c r="H46" s="42" t="s">
        <v>47</v>
      </c>
      <c r="I46" s="42" t="s">
        <v>26</v>
      </c>
      <c r="J46" s="42" t="s">
        <v>15</v>
      </c>
    </row>
    <row r="47" spans="2:10" ht="65.099999999999994" customHeight="1" x14ac:dyDescent="0.45">
      <c r="B47" s="193" t="s">
        <v>90</v>
      </c>
      <c r="C47" s="194"/>
      <c r="D47" s="183" t="s">
        <v>32</v>
      </c>
      <c r="E47" s="184"/>
      <c r="F47" s="183" t="s">
        <v>28</v>
      </c>
      <c r="G47" s="178" t="s">
        <v>99</v>
      </c>
      <c r="H47" s="111"/>
      <c r="I47" s="103">
        <v>0</v>
      </c>
      <c r="J47" s="112"/>
    </row>
    <row r="48" spans="2:10" ht="65.099999999999994" customHeight="1" thickBot="1" x14ac:dyDescent="0.5">
      <c r="B48" s="195"/>
      <c r="C48" s="196"/>
      <c r="D48" s="185"/>
      <c r="E48" s="186"/>
      <c r="F48" s="187"/>
      <c r="G48" s="179"/>
      <c r="H48" s="113"/>
      <c r="I48" s="104">
        <v>0</v>
      </c>
      <c r="J48" s="114"/>
    </row>
    <row r="49" spans="1:12" ht="65.099999999999994" customHeight="1" x14ac:dyDescent="0.45">
      <c r="B49" s="195"/>
      <c r="C49" s="196"/>
      <c r="D49" s="185"/>
      <c r="E49" s="186"/>
      <c r="F49" s="183" t="s">
        <v>27</v>
      </c>
      <c r="G49" s="178" t="s">
        <v>99</v>
      </c>
      <c r="H49" s="111"/>
      <c r="I49" s="103">
        <v>0</v>
      </c>
      <c r="J49" s="112"/>
    </row>
    <row r="50" spans="1:12" ht="65.099999999999994" customHeight="1" thickBot="1" x14ac:dyDescent="0.5">
      <c r="B50" s="195"/>
      <c r="C50" s="196"/>
      <c r="D50" s="185"/>
      <c r="E50" s="186"/>
      <c r="F50" s="187"/>
      <c r="G50" s="179"/>
      <c r="H50" s="113"/>
      <c r="I50" s="104">
        <v>0</v>
      </c>
      <c r="J50" s="114"/>
    </row>
    <row r="51" spans="1:12" ht="65.099999999999994" customHeight="1" x14ac:dyDescent="0.45">
      <c r="A51" s="22"/>
      <c r="B51" s="195"/>
      <c r="C51" s="196"/>
      <c r="D51" s="185"/>
      <c r="E51" s="186"/>
      <c r="F51" s="183" t="s">
        <v>42</v>
      </c>
      <c r="G51" s="178" t="s">
        <v>99</v>
      </c>
      <c r="H51" s="115"/>
      <c r="I51" s="103">
        <v>0</v>
      </c>
      <c r="J51" s="116"/>
      <c r="K51" s="24"/>
      <c r="L51" s="22"/>
    </row>
    <row r="52" spans="1:12" ht="65.099999999999994" customHeight="1" thickBot="1" x14ac:dyDescent="0.5">
      <c r="A52" s="22"/>
      <c r="B52" s="195"/>
      <c r="C52" s="196"/>
      <c r="D52" s="185"/>
      <c r="E52" s="186"/>
      <c r="F52" s="187"/>
      <c r="G52" s="179"/>
      <c r="H52" s="117"/>
      <c r="I52" s="104">
        <v>0</v>
      </c>
      <c r="J52" s="118"/>
      <c r="K52" s="24"/>
      <c r="L52" s="22"/>
    </row>
    <row r="53" spans="1:12" ht="65.099999999999994" customHeight="1" x14ac:dyDescent="0.45">
      <c r="A53" s="22"/>
      <c r="B53" s="195"/>
      <c r="C53" s="196"/>
      <c r="D53" s="185"/>
      <c r="E53" s="186"/>
      <c r="F53" s="183" t="s">
        <v>77</v>
      </c>
      <c r="G53" s="178" t="s">
        <v>99</v>
      </c>
      <c r="H53" s="115"/>
      <c r="I53" s="103">
        <v>0</v>
      </c>
      <c r="J53" s="116"/>
      <c r="K53" s="22"/>
      <c r="L53" s="22"/>
    </row>
    <row r="54" spans="1:12" ht="65.099999999999994" customHeight="1" thickBot="1" x14ac:dyDescent="0.5">
      <c r="A54" s="22"/>
      <c r="B54" s="197"/>
      <c r="C54" s="198"/>
      <c r="D54" s="187"/>
      <c r="E54" s="218"/>
      <c r="F54" s="187"/>
      <c r="G54" s="180"/>
      <c r="H54" s="119"/>
      <c r="I54" s="105">
        <v>0</v>
      </c>
      <c r="J54" s="120"/>
      <c r="K54" s="22"/>
      <c r="L54" s="22"/>
    </row>
    <row r="55" spans="1:12" s="8" customFormat="1" ht="33.75" customHeight="1" thickBot="1" x14ac:dyDescent="0.4">
      <c r="B55" s="188" t="s">
        <v>86</v>
      </c>
      <c r="C55" s="189"/>
      <c r="D55" s="189"/>
      <c r="E55" s="189"/>
      <c r="F55" s="189"/>
      <c r="G55" s="189"/>
      <c r="H55" s="190"/>
      <c r="I55" s="106">
        <f>SUM(I47:I54)</f>
        <v>0</v>
      </c>
      <c r="J55" s="29"/>
    </row>
    <row r="56" spans="1:12" ht="45.75" customHeight="1" thickBot="1" x14ac:dyDescent="0.4">
      <c r="A56" s="22"/>
      <c r="B56" s="30"/>
      <c r="C56" s="31"/>
      <c r="D56" s="30"/>
      <c r="E56" s="30"/>
      <c r="F56" s="32"/>
      <c r="G56" s="31"/>
      <c r="H56" s="31"/>
      <c r="I56" s="30"/>
      <c r="J56" s="30"/>
      <c r="K56" s="22"/>
      <c r="L56" s="22"/>
    </row>
    <row r="57" spans="1:12" ht="106.5" customHeight="1" thickBot="1" x14ac:dyDescent="0.4">
      <c r="A57" s="22"/>
      <c r="B57" s="191" t="s">
        <v>85</v>
      </c>
      <c r="C57" s="192"/>
      <c r="D57" s="191" t="s">
        <v>20</v>
      </c>
      <c r="E57" s="192"/>
      <c r="F57" s="42" t="s">
        <v>17</v>
      </c>
      <c r="G57" s="41" t="s">
        <v>25</v>
      </c>
      <c r="H57" s="41" t="s">
        <v>46</v>
      </c>
      <c r="I57" s="41" t="s">
        <v>29</v>
      </c>
      <c r="J57" s="41" t="s">
        <v>15</v>
      </c>
      <c r="K57" s="22"/>
      <c r="L57" s="22"/>
    </row>
    <row r="58" spans="1:12" ht="246.75" customHeight="1" thickBot="1" x14ac:dyDescent="0.4">
      <c r="A58" s="22"/>
      <c r="B58" s="193" t="s">
        <v>91</v>
      </c>
      <c r="C58" s="205"/>
      <c r="D58" s="183" t="s">
        <v>73</v>
      </c>
      <c r="E58" s="184"/>
      <c r="F58" s="186" t="s">
        <v>43</v>
      </c>
      <c r="G58" s="81" t="s">
        <v>135</v>
      </c>
      <c r="H58" s="101" t="s">
        <v>106</v>
      </c>
      <c r="I58" s="73">
        <f>24470*2</f>
        <v>48940</v>
      </c>
      <c r="J58" s="130" t="s">
        <v>152</v>
      </c>
      <c r="K58" s="22"/>
      <c r="L58" s="22"/>
    </row>
    <row r="59" spans="1:12" ht="318" customHeight="1" thickBot="1" x14ac:dyDescent="0.4">
      <c r="A59" s="22"/>
      <c r="B59" s="206"/>
      <c r="C59" s="207"/>
      <c r="D59" s="185"/>
      <c r="E59" s="186"/>
      <c r="F59" s="186"/>
      <c r="G59" s="122" t="s">
        <v>172</v>
      </c>
      <c r="H59" s="101" t="s">
        <v>106</v>
      </c>
      <c r="I59" s="73">
        <v>24470</v>
      </c>
      <c r="J59" s="130" t="s">
        <v>153</v>
      </c>
      <c r="K59" s="22"/>
      <c r="L59" s="22"/>
    </row>
    <row r="60" spans="1:12" ht="285.75" customHeight="1" thickBot="1" x14ac:dyDescent="0.4">
      <c r="A60" s="22"/>
      <c r="B60" s="206"/>
      <c r="C60" s="207"/>
      <c r="D60" s="185"/>
      <c r="E60" s="186"/>
      <c r="F60" s="186"/>
      <c r="G60" s="81" t="s">
        <v>183</v>
      </c>
      <c r="H60" s="101" t="s">
        <v>106</v>
      </c>
      <c r="I60" s="73">
        <v>24470</v>
      </c>
      <c r="J60" s="122" t="s">
        <v>129</v>
      </c>
      <c r="K60" s="22"/>
      <c r="L60" s="22"/>
    </row>
    <row r="61" spans="1:12" ht="368.25" customHeight="1" thickBot="1" x14ac:dyDescent="0.4">
      <c r="A61" s="22"/>
      <c r="B61" s="206"/>
      <c r="C61" s="207"/>
      <c r="D61" s="185"/>
      <c r="E61" s="186"/>
      <c r="F61" s="186"/>
      <c r="G61" s="81" t="s">
        <v>136</v>
      </c>
      <c r="H61" s="101" t="s">
        <v>106</v>
      </c>
      <c r="I61" s="73">
        <f>24470*2</f>
        <v>48940</v>
      </c>
      <c r="J61" s="122" t="s">
        <v>130</v>
      </c>
      <c r="K61" s="22"/>
      <c r="L61" s="22"/>
    </row>
    <row r="62" spans="1:12" ht="268.5" customHeight="1" thickBot="1" x14ac:dyDescent="0.4">
      <c r="A62" s="22"/>
      <c r="B62" s="206"/>
      <c r="C62" s="207"/>
      <c r="D62" s="185"/>
      <c r="E62" s="186"/>
      <c r="F62" s="186"/>
      <c r="G62" s="123" t="s">
        <v>184</v>
      </c>
      <c r="H62" s="101" t="s">
        <v>106</v>
      </c>
      <c r="I62" s="73">
        <v>24470</v>
      </c>
      <c r="J62" s="130" t="s">
        <v>154</v>
      </c>
      <c r="K62" s="22"/>
      <c r="L62" s="22"/>
    </row>
    <row r="63" spans="1:12" ht="402" customHeight="1" thickBot="1" x14ac:dyDescent="0.4">
      <c r="A63" s="22"/>
      <c r="B63" s="206"/>
      <c r="C63" s="207"/>
      <c r="D63" s="185"/>
      <c r="E63" s="186"/>
      <c r="F63" s="121" t="s">
        <v>44</v>
      </c>
      <c r="G63" s="124" t="s">
        <v>148</v>
      </c>
      <c r="H63" s="58" t="s">
        <v>98</v>
      </c>
      <c r="I63" s="61">
        <f>4100*65</f>
        <v>266500</v>
      </c>
      <c r="J63" s="130" t="s">
        <v>155</v>
      </c>
      <c r="K63" s="22"/>
      <c r="L63" s="22"/>
    </row>
    <row r="64" spans="1:12" ht="341.25" customHeight="1" thickBot="1" x14ac:dyDescent="0.4">
      <c r="A64" s="22"/>
      <c r="B64" s="206"/>
      <c r="C64" s="207"/>
      <c r="D64" s="185"/>
      <c r="E64" s="186"/>
      <c r="F64" s="100" t="s">
        <v>45</v>
      </c>
      <c r="G64" s="124" t="s">
        <v>149</v>
      </c>
      <c r="H64" s="58" t="s">
        <v>98</v>
      </c>
      <c r="I64" s="61">
        <v>20010</v>
      </c>
      <c r="J64" s="122" t="s">
        <v>185</v>
      </c>
      <c r="K64" s="22"/>
      <c r="L64" s="22"/>
    </row>
    <row r="65" spans="1:12" ht="41.25" customHeight="1" thickBot="1" x14ac:dyDescent="0.4">
      <c r="A65" s="22"/>
      <c r="B65" s="188" t="s">
        <v>86</v>
      </c>
      <c r="C65" s="189"/>
      <c r="D65" s="189"/>
      <c r="E65" s="189"/>
      <c r="F65" s="189"/>
      <c r="G65" s="189"/>
      <c r="H65" s="190"/>
      <c r="I65" s="50">
        <f>SUM(I58:I64)</f>
        <v>457800</v>
      </c>
      <c r="J65" s="33"/>
      <c r="K65" s="22"/>
      <c r="L65" s="22"/>
    </row>
    <row r="66" spans="1:12" ht="19.5" thickBot="1" x14ac:dyDescent="0.4">
      <c r="A66" s="22"/>
      <c r="B66" s="34"/>
      <c r="C66" s="34"/>
      <c r="D66" s="34"/>
      <c r="E66" s="34"/>
      <c r="F66" s="35"/>
      <c r="G66" s="30"/>
      <c r="H66" s="30"/>
      <c r="I66" s="30"/>
      <c r="J66" s="30"/>
      <c r="K66" s="22"/>
      <c r="L66" s="22"/>
    </row>
    <row r="67" spans="1:12" ht="87" customHeight="1" thickBot="1" x14ac:dyDescent="0.4">
      <c r="A67" s="22"/>
      <c r="B67" s="191" t="s">
        <v>85</v>
      </c>
      <c r="C67" s="192"/>
      <c r="D67" s="191" t="s">
        <v>20</v>
      </c>
      <c r="E67" s="192"/>
      <c r="F67" s="42" t="s">
        <v>17</v>
      </c>
      <c r="G67" s="41" t="s">
        <v>33</v>
      </c>
      <c r="H67" s="41" t="s">
        <v>46</v>
      </c>
      <c r="I67" s="41" t="s">
        <v>29</v>
      </c>
      <c r="J67" s="41" t="s">
        <v>15</v>
      </c>
      <c r="K67" s="22"/>
      <c r="L67" s="22"/>
    </row>
    <row r="68" spans="1:12" ht="65.099999999999994" customHeight="1" thickBot="1" x14ac:dyDescent="0.4">
      <c r="A68" s="22"/>
      <c r="B68" s="223" t="s">
        <v>92</v>
      </c>
      <c r="C68" s="224"/>
      <c r="D68" s="183" t="s">
        <v>49</v>
      </c>
      <c r="E68" s="184"/>
      <c r="F68" s="186" t="s">
        <v>50</v>
      </c>
      <c r="G68" s="178" t="s">
        <v>99</v>
      </c>
      <c r="H68" s="131" t="s">
        <v>156</v>
      </c>
      <c r="I68" s="125">
        <v>0</v>
      </c>
      <c r="J68" s="132" t="s">
        <v>156</v>
      </c>
      <c r="K68" s="22"/>
      <c r="L68" s="22"/>
    </row>
    <row r="69" spans="1:12" ht="65.099999999999994" customHeight="1" thickBot="1" x14ac:dyDescent="0.4">
      <c r="A69" s="22"/>
      <c r="B69" s="225"/>
      <c r="C69" s="226"/>
      <c r="D69" s="185"/>
      <c r="E69" s="186"/>
      <c r="F69" s="186"/>
      <c r="G69" s="179"/>
      <c r="H69" s="131" t="s">
        <v>156</v>
      </c>
      <c r="I69" s="126">
        <v>0</v>
      </c>
      <c r="J69" s="132" t="s">
        <v>156</v>
      </c>
      <c r="K69" s="22"/>
      <c r="L69" s="22"/>
    </row>
    <row r="70" spans="1:12" ht="65.099999999999994" customHeight="1" thickBot="1" x14ac:dyDescent="0.4">
      <c r="A70" s="22"/>
      <c r="B70" s="225"/>
      <c r="C70" s="226"/>
      <c r="D70" s="185"/>
      <c r="E70" s="186"/>
      <c r="F70" s="186" t="s">
        <v>31</v>
      </c>
      <c r="G70" s="178" t="s">
        <v>99</v>
      </c>
      <c r="H70" s="131" t="s">
        <v>156</v>
      </c>
      <c r="I70" s="127">
        <v>0</v>
      </c>
      <c r="J70" s="132" t="s">
        <v>156</v>
      </c>
      <c r="K70" s="22"/>
      <c r="L70" s="22"/>
    </row>
    <row r="71" spans="1:12" ht="65.099999999999994" customHeight="1" thickBot="1" x14ac:dyDescent="0.4">
      <c r="A71" s="22"/>
      <c r="B71" s="225"/>
      <c r="C71" s="226"/>
      <c r="D71" s="185"/>
      <c r="E71" s="186"/>
      <c r="F71" s="186"/>
      <c r="G71" s="179"/>
      <c r="H71" s="131" t="s">
        <v>156</v>
      </c>
      <c r="I71" s="126">
        <v>0</v>
      </c>
      <c r="J71" s="132" t="s">
        <v>156</v>
      </c>
      <c r="K71" s="22"/>
      <c r="L71" s="22"/>
    </row>
    <row r="72" spans="1:12" ht="65.099999999999994" customHeight="1" thickBot="1" x14ac:dyDescent="0.4">
      <c r="A72" s="22"/>
      <c r="B72" s="225"/>
      <c r="C72" s="226"/>
      <c r="D72" s="185"/>
      <c r="E72" s="186"/>
      <c r="F72" s="214" t="s">
        <v>30</v>
      </c>
      <c r="G72" s="178" t="s">
        <v>99</v>
      </c>
      <c r="H72" s="131" t="s">
        <v>156</v>
      </c>
      <c r="I72" s="125">
        <v>0</v>
      </c>
      <c r="J72" s="132" t="s">
        <v>156</v>
      </c>
      <c r="K72" s="22"/>
      <c r="L72" s="22"/>
    </row>
    <row r="73" spans="1:12" ht="65.099999999999994" customHeight="1" thickBot="1" x14ac:dyDescent="0.4">
      <c r="A73" s="22"/>
      <c r="B73" s="225"/>
      <c r="C73" s="226"/>
      <c r="D73" s="185"/>
      <c r="E73" s="186"/>
      <c r="F73" s="215"/>
      <c r="G73" s="179"/>
      <c r="H73" s="131" t="s">
        <v>156</v>
      </c>
      <c r="I73" s="126">
        <v>0</v>
      </c>
      <c r="J73" s="132" t="s">
        <v>156</v>
      </c>
      <c r="K73" s="22"/>
      <c r="L73" s="22"/>
    </row>
    <row r="74" spans="1:12" ht="39" customHeight="1" thickBot="1" x14ac:dyDescent="0.4">
      <c r="A74" s="22"/>
      <c r="B74" s="36"/>
      <c r="C74" s="36"/>
      <c r="D74" s="181" t="s">
        <v>87</v>
      </c>
      <c r="E74" s="181"/>
      <c r="F74" s="181"/>
      <c r="G74" s="181"/>
      <c r="H74" s="182"/>
      <c r="I74" s="128">
        <f>SUM(I68:I73)</f>
        <v>0</v>
      </c>
      <c r="J74" s="132"/>
      <c r="K74" s="22"/>
      <c r="L74" s="22"/>
    </row>
    <row r="75" spans="1:12" ht="39" customHeight="1" thickBot="1" x14ac:dyDescent="0.4">
      <c r="A75" s="22"/>
      <c r="B75" s="30"/>
      <c r="C75" s="30"/>
      <c r="D75" s="30"/>
      <c r="E75" s="30"/>
      <c r="F75" s="30"/>
      <c r="G75" s="30"/>
      <c r="H75" s="30"/>
      <c r="I75" s="30"/>
      <c r="J75" s="30"/>
      <c r="K75" s="22"/>
      <c r="L75" s="22"/>
    </row>
    <row r="76" spans="1:12" ht="88.5" customHeight="1" thickBot="1" x14ac:dyDescent="0.4">
      <c r="A76" s="22"/>
      <c r="B76" s="191" t="s">
        <v>85</v>
      </c>
      <c r="C76" s="192"/>
      <c r="D76" s="199" t="s">
        <v>20</v>
      </c>
      <c r="E76" s="200"/>
      <c r="F76" s="42" t="s">
        <v>17</v>
      </c>
      <c r="G76" s="41" t="s">
        <v>25</v>
      </c>
      <c r="H76" s="41" t="s">
        <v>47</v>
      </c>
      <c r="I76" s="41" t="s">
        <v>26</v>
      </c>
      <c r="J76" s="41" t="s">
        <v>15</v>
      </c>
      <c r="K76" s="22"/>
      <c r="L76" s="22"/>
    </row>
    <row r="77" spans="1:12" ht="240" customHeight="1" thickBot="1" x14ac:dyDescent="0.4">
      <c r="A77" s="22"/>
      <c r="B77" s="193" t="s">
        <v>93</v>
      </c>
      <c r="C77" s="205"/>
      <c r="D77" s="183" t="s">
        <v>74</v>
      </c>
      <c r="E77" s="184"/>
      <c r="F77" s="83" t="s">
        <v>109</v>
      </c>
      <c r="G77" s="133" t="s">
        <v>137</v>
      </c>
      <c r="H77" s="82" t="s">
        <v>143</v>
      </c>
      <c r="I77" s="78">
        <v>133485</v>
      </c>
      <c r="J77" s="77" t="s">
        <v>138</v>
      </c>
      <c r="K77" s="22"/>
      <c r="L77" s="22"/>
    </row>
    <row r="78" spans="1:12" ht="213.75" customHeight="1" thickBot="1" x14ac:dyDescent="0.4">
      <c r="A78" s="22"/>
      <c r="B78" s="206"/>
      <c r="C78" s="207"/>
      <c r="D78" s="185"/>
      <c r="E78" s="186"/>
      <c r="F78" s="83" t="s">
        <v>110</v>
      </c>
      <c r="G78" s="99" t="s">
        <v>173</v>
      </c>
      <c r="H78" s="82" t="s">
        <v>143</v>
      </c>
      <c r="I78" s="108">
        <v>50000</v>
      </c>
      <c r="J78" s="77" t="s">
        <v>113</v>
      </c>
      <c r="K78" s="22"/>
      <c r="L78" s="22"/>
    </row>
    <row r="79" spans="1:12" ht="240" customHeight="1" thickBot="1" x14ac:dyDescent="0.4">
      <c r="A79" s="22"/>
      <c r="B79" s="206"/>
      <c r="C79" s="207"/>
      <c r="D79" s="185"/>
      <c r="E79" s="186"/>
      <c r="F79" s="83" t="s">
        <v>111</v>
      </c>
      <c r="G79" s="81" t="s">
        <v>174</v>
      </c>
      <c r="H79" s="82" t="s">
        <v>143</v>
      </c>
      <c r="I79" s="107">
        <v>98000</v>
      </c>
      <c r="J79" s="77" t="s">
        <v>139</v>
      </c>
      <c r="K79" s="22"/>
      <c r="L79" s="22"/>
    </row>
    <row r="80" spans="1:12" ht="321.75" customHeight="1" thickBot="1" x14ac:dyDescent="0.4">
      <c r="A80" s="22"/>
      <c r="B80" s="206"/>
      <c r="C80" s="207"/>
      <c r="D80" s="185"/>
      <c r="E80" s="186"/>
      <c r="F80" s="84" t="s">
        <v>115</v>
      </c>
      <c r="G80" s="81" t="s">
        <v>140</v>
      </c>
      <c r="H80" s="82" t="s">
        <v>143</v>
      </c>
      <c r="I80" s="79">
        <f>90000+32000.6</f>
        <v>122000.6</v>
      </c>
      <c r="J80" s="77" t="s">
        <v>141</v>
      </c>
      <c r="K80" s="22"/>
      <c r="L80" s="22"/>
    </row>
    <row r="81" spans="1:12" ht="40.5" customHeight="1" thickBot="1" x14ac:dyDescent="0.45">
      <c r="A81" s="22"/>
      <c r="B81" s="188" t="s">
        <v>86</v>
      </c>
      <c r="C81" s="189"/>
      <c r="D81" s="189"/>
      <c r="E81" s="189"/>
      <c r="F81" s="189"/>
      <c r="G81" s="189"/>
      <c r="H81" s="190"/>
      <c r="I81" s="51">
        <f>SUM(I77:I80)</f>
        <v>403485.6</v>
      </c>
      <c r="J81" s="33"/>
      <c r="K81" s="22"/>
      <c r="L81" s="22"/>
    </row>
    <row r="82" spans="1:12" ht="39.950000000000003" customHeight="1" thickBot="1" x14ac:dyDescent="0.4">
      <c r="A82" s="22"/>
      <c r="B82" s="30"/>
      <c r="C82" s="30"/>
      <c r="D82" s="31"/>
      <c r="E82" s="31"/>
      <c r="F82" s="37"/>
      <c r="G82" s="30"/>
      <c r="H82" s="30"/>
      <c r="I82" s="30"/>
      <c r="J82" s="75"/>
      <c r="K82" s="22"/>
      <c r="L82" s="22"/>
    </row>
    <row r="83" spans="1:12" ht="61.5" customHeight="1" thickBot="1" x14ac:dyDescent="0.4">
      <c r="A83" s="22"/>
      <c r="B83" s="199" t="s">
        <v>76</v>
      </c>
      <c r="C83" s="200"/>
      <c r="D83" s="199" t="s">
        <v>75</v>
      </c>
      <c r="E83" s="200"/>
      <c r="F83" s="42" t="s">
        <v>17</v>
      </c>
      <c r="G83" s="42" t="s">
        <v>25</v>
      </c>
      <c r="H83" s="42" t="s">
        <v>47</v>
      </c>
      <c r="I83" s="42" t="s">
        <v>26</v>
      </c>
      <c r="J83" s="42" t="s">
        <v>15</v>
      </c>
      <c r="K83" s="22"/>
      <c r="L83" s="22"/>
    </row>
    <row r="84" spans="1:12" ht="383.25" customHeight="1" thickBot="1" x14ac:dyDescent="0.4">
      <c r="A84" s="22"/>
      <c r="B84" s="208" t="s">
        <v>21</v>
      </c>
      <c r="C84" s="205"/>
      <c r="D84" s="183" t="s">
        <v>51</v>
      </c>
      <c r="E84" s="184"/>
      <c r="F84" s="214" t="s">
        <v>52</v>
      </c>
      <c r="G84" s="68" t="s">
        <v>175</v>
      </c>
      <c r="H84" s="60" t="s">
        <v>131</v>
      </c>
      <c r="I84" s="61">
        <v>6000</v>
      </c>
      <c r="J84" s="139" t="s">
        <v>176</v>
      </c>
      <c r="K84" s="22"/>
      <c r="L84" s="22"/>
    </row>
    <row r="85" spans="1:12" ht="159.75" customHeight="1" thickBot="1" x14ac:dyDescent="0.4">
      <c r="A85" s="22"/>
      <c r="B85" s="206"/>
      <c r="C85" s="207"/>
      <c r="D85" s="185"/>
      <c r="E85" s="186"/>
      <c r="F85" s="215"/>
      <c r="G85" s="69" t="s">
        <v>132</v>
      </c>
      <c r="H85" s="72" t="s">
        <v>107</v>
      </c>
      <c r="I85" s="86">
        <v>0</v>
      </c>
      <c r="J85" s="87" t="s">
        <v>133</v>
      </c>
      <c r="K85" s="22"/>
      <c r="L85" s="22"/>
    </row>
    <row r="86" spans="1:12" s="89" customFormat="1" ht="408.75" customHeight="1" thickBot="1" x14ac:dyDescent="0.3">
      <c r="A86" s="88"/>
      <c r="B86" s="206"/>
      <c r="C86" s="207"/>
      <c r="D86" s="185"/>
      <c r="E86" s="186"/>
      <c r="F86" s="214" t="s">
        <v>53</v>
      </c>
      <c r="G86" s="134" t="s">
        <v>177</v>
      </c>
      <c r="H86" s="140" t="s">
        <v>108</v>
      </c>
      <c r="I86" s="141">
        <v>6200</v>
      </c>
      <c r="J86" s="146" t="s">
        <v>178</v>
      </c>
      <c r="K86" s="88"/>
      <c r="L86" s="88"/>
    </row>
    <row r="87" spans="1:12" ht="409.5" customHeight="1" x14ac:dyDescent="0.35">
      <c r="A87" s="22"/>
      <c r="B87" s="206"/>
      <c r="C87" s="207"/>
      <c r="D87" s="185"/>
      <c r="E87" s="186"/>
      <c r="F87" s="215"/>
      <c r="G87" s="209" t="s">
        <v>179</v>
      </c>
      <c r="H87" s="176" t="s">
        <v>108</v>
      </c>
      <c r="I87" s="174">
        <v>14300</v>
      </c>
      <c r="J87" s="167" t="s">
        <v>180</v>
      </c>
      <c r="K87" s="22"/>
      <c r="L87" s="22"/>
    </row>
    <row r="88" spans="1:12" ht="163.5" customHeight="1" thickBot="1" x14ac:dyDescent="0.4">
      <c r="A88" s="22"/>
      <c r="B88" s="206"/>
      <c r="C88" s="207"/>
      <c r="D88" s="185"/>
      <c r="E88" s="186"/>
      <c r="F88" s="48"/>
      <c r="G88" s="210"/>
      <c r="H88" s="177"/>
      <c r="I88" s="175"/>
      <c r="J88" s="168"/>
      <c r="K88" s="22"/>
      <c r="L88" s="22"/>
    </row>
    <row r="89" spans="1:12" ht="127.5" customHeight="1" thickBot="1" x14ac:dyDescent="0.4">
      <c r="A89" s="22"/>
      <c r="B89" s="206"/>
      <c r="C89" s="207"/>
      <c r="D89" s="185"/>
      <c r="E89" s="186"/>
      <c r="F89" s="145" t="s">
        <v>54</v>
      </c>
      <c r="G89" s="68" t="s">
        <v>104</v>
      </c>
      <c r="H89" s="60" t="s">
        <v>103</v>
      </c>
      <c r="I89" s="85">
        <v>0</v>
      </c>
      <c r="J89" s="135" t="s">
        <v>181</v>
      </c>
      <c r="K89" s="22"/>
      <c r="L89" s="22"/>
    </row>
    <row r="90" spans="1:12" ht="409.5" customHeight="1" thickBot="1" x14ac:dyDescent="0.4">
      <c r="A90" s="22"/>
      <c r="B90" s="206"/>
      <c r="C90" s="207"/>
      <c r="D90" s="185"/>
      <c r="E90" s="186"/>
      <c r="F90" s="214" t="s">
        <v>55</v>
      </c>
      <c r="G90" s="137" t="s">
        <v>160</v>
      </c>
      <c r="H90" s="60" t="s">
        <v>100</v>
      </c>
      <c r="I90" s="85">
        <v>0</v>
      </c>
      <c r="J90" s="137" t="s">
        <v>182</v>
      </c>
      <c r="K90" s="22"/>
      <c r="L90" s="22"/>
    </row>
    <row r="91" spans="1:12" ht="105" customHeight="1" thickBot="1" x14ac:dyDescent="0.4">
      <c r="A91" s="22"/>
      <c r="B91" s="206"/>
      <c r="C91" s="207"/>
      <c r="D91" s="185"/>
      <c r="E91" s="186"/>
      <c r="F91" s="215"/>
      <c r="G91" s="70" t="s">
        <v>102</v>
      </c>
      <c r="H91" s="62" t="s">
        <v>100</v>
      </c>
      <c r="I91" s="66">
        <f>2962.73+100</f>
        <v>3062.73</v>
      </c>
      <c r="J91" s="69" t="s">
        <v>114</v>
      </c>
      <c r="K91" s="22"/>
      <c r="L91" s="22"/>
    </row>
    <row r="92" spans="1:12" ht="200.25" customHeight="1" thickBot="1" x14ac:dyDescent="0.4">
      <c r="A92" s="22"/>
      <c r="B92" s="206"/>
      <c r="C92" s="207"/>
      <c r="D92" s="185"/>
      <c r="E92" s="186"/>
      <c r="F92" s="215"/>
      <c r="G92" s="69" t="s">
        <v>142</v>
      </c>
      <c r="H92" s="72" t="s">
        <v>108</v>
      </c>
      <c r="I92" s="66">
        <v>0</v>
      </c>
      <c r="J92" s="142" t="s">
        <v>134</v>
      </c>
      <c r="K92" s="22"/>
      <c r="L92" s="22"/>
    </row>
    <row r="93" spans="1:12" ht="150" customHeight="1" thickBot="1" x14ac:dyDescent="0.4">
      <c r="A93" s="22"/>
      <c r="B93" s="206"/>
      <c r="C93" s="207"/>
      <c r="D93" s="185"/>
      <c r="E93" s="186"/>
      <c r="F93" s="215"/>
      <c r="G93" s="76" t="s">
        <v>101</v>
      </c>
      <c r="H93" s="62" t="s">
        <v>100</v>
      </c>
      <c r="I93" s="67">
        <f>2000-100</f>
        <v>1900</v>
      </c>
      <c r="J93" s="69" t="s">
        <v>112</v>
      </c>
      <c r="K93" s="22"/>
      <c r="L93" s="22"/>
    </row>
    <row r="94" spans="1:12" ht="409.5" customHeight="1" thickBot="1" x14ac:dyDescent="0.4">
      <c r="A94" s="22"/>
      <c r="B94" s="206"/>
      <c r="C94" s="207"/>
      <c r="D94" s="185"/>
      <c r="E94" s="186"/>
      <c r="F94" s="144" t="s">
        <v>56</v>
      </c>
      <c r="G94" s="136" t="s">
        <v>157</v>
      </c>
      <c r="H94" s="62" t="s">
        <v>100</v>
      </c>
      <c r="I94" s="71">
        <f>16500+1664.55</f>
        <v>18164.55</v>
      </c>
      <c r="J94" s="69" t="s">
        <v>186</v>
      </c>
      <c r="K94" s="22"/>
      <c r="L94" s="22"/>
    </row>
    <row r="95" spans="1:12" ht="40.5" customHeight="1" thickBot="1" x14ac:dyDescent="0.5">
      <c r="A95" s="22"/>
      <c r="B95" s="211" t="s">
        <v>86</v>
      </c>
      <c r="C95" s="212"/>
      <c r="D95" s="212"/>
      <c r="E95" s="212"/>
      <c r="F95" s="212"/>
      <c r="G95" s="212"/>
      <c r="H95" s="213"/>
      <c r="I95" s="63">
        <f>SUM(I84:I94)</f>
        <v>49627.28</v>
      </c>
      <c r="J95" s="33"/>
      <c r="K95" s="22"/>
      <c r="L95" s="22"/>
    </row>
    <row r="96" spans="1:12" ht="39.950000000000003" customHeight="1" thickBot="1" x14ac:dyDescent="0.5">
      <c r="A96" s="22"/>
      <c r="B96" s="28"/>
      <c r="C96" s="28"/>
      <c r="D96" s="28"/>
      <c r="E96" s="28"/>
      <c r="F96" s="28"/>
      <c r="G96" s="28"/>
      <c r="H96" s="28"/>
      <c r="I96" s="56"/>
      <c r="J96" s="74"/>
      <c r="K96" s="22"/>
      <c r="L96" s="22"/>
    </row>
    <row r="97" spans="1:12" ht="40.5" customHeight="1" thickBot="1" x14ac:dyDescent="0.5">
      <c r="A97" s="22"/>
      <c r="B97" s="28"/>
      <c r="C97" s="28"/>
      <c r="D97" s="28"/>
      <c r="E97" s="28"/>
      <c r="F97" s="28"/>
      <c r="G97" s="201" t="s">
        <v>35</v>
      </c>
      <c r="H97" s="202"/>
      <c r="I97" s="64">
        <f>D10</f>
        <v>3358112.88</v>
      </c>
      <c r="J97" s="28"/>
      <c r="K97" s="22"/>
      <c r="L97" s="22"/>
    </row>
    <row r="98" spans="1:12" ht="40.5" customHeight="1" thickBot="1" x14ac:dyDescent="0.5">
      <c r="A98" s="22"/>
      <c r="B98" s="28"/>
      <c r="C98" s="28"/>
      <c r="D98" s="28"/>
      <c r="E98" s="28"/>
      <c r="F98" s="28"/>
      <c r="G98" s="203" t="s">
        <v>36</v>
      </c>
      <c r="H98" s="204"/>
      <c r="I98" s="65">
        <f>(I38+I44+I55+I65+I74+I81+I95)</f>
        <v>3358112.88</v>
      </c>
      <c r="J98" s="28"/>
      <c r="K98" s="22"/>
      <c r="L98" s="22"/>
    </row>
    <row r="99" spans="1:12" ht="39" customHeight="1" thickBot="1" x14ac:dyDescent="0.5">
      <c r="A99" s="22"/>
      <c r="B99" s="30"/>
      <c r="C99" s="30"/>
      <c r="D99" s="30"/>
      <c r="E99" s="30"/>
      <c r="F99" s="32"/>
      <c r="G99" s="201" t="s">
        <v>37</v>
      </c>
      <c r="H99" s="202"/>
      <c r="I99" s="63">
        <f>I97-I98</f>
        <v>0</v>
      </c>
      <c r="J99" s="30"/>
      <c r="K99" s="22"/>
      <c r="L99" s="22"/>
    </row>
    <row r="100" spans="1:12" ht="39.950000000000003" customHeight="1" x14ac:dyDescent="0.35">
      <c r="A100" s="22"/>
      <c r="B100" s="22"/>
      <c r="C100" s="22"/>
      <c r="D100" s="22"/>
      <c r="E100" s="22"/>
      <c r="F100" s="23"/>
      <c r="G100" s="22"/>
      <c r="H100" s="22"/>
      <c r="I100" s="22"/>
      <c r="J100" s="22"/>
      <c r="K100" s="22"/>
      <c r="L100" s="22"/>
    </row>
    <row r="101" spans="1:12" x14ac:dyDescent="0.35">
      <c r="A101" s="22"/>
      <c r="B101" s="22"/>
      <c r="C101" s="22"/>
      <c r="D101" s="22"/>
      <c r="E101" s="22"/>
      <c r="F101" s="23"/>
      <c r="G101" s="22"/>
      <c r="H101" s="22"/>
      <c r="I101" s="22"/>
      <c r="J101" s="22"/>
      <c r="K101" s="22"/>
      <c r="L101" s="22"/>
    </row>
    <row r="102" spans="1:12" x14ac:dyDescent="0.35">
      <c r="A102" s="22"/>
      <c r="B102" s="22"/>
      <c r="C102" s="22"/>
      <c r="D102" s="22"/>
      <c r="E102" s="22"/>
      <c r="F102" s="23"/>
      <c r="G102" s="22"/>
      <c r="H102" s="22"/>
      <c r="I102" s="22"/>
      <c r="J102" s="22"/>
      <c r="K102" s="22"/>
      <c r="L102" s="22"/>
    </row>
    <row r="103" spans="1:12" x14ac:dyDescent="0.35">
      <c r="A103" s="22"/>
      <c r="B103" s="22"/>
      <c r="C103" s="22"/>
      <c r="D103" s="22"/>
      <c r="E103" s="22"/>
      <c r="F103" s="23"/>
      <c r="G103" s="22"/>
      <c r="H103" s="22"/>
      <c r="I103" s="22"/>
      <c r="J103" s="22"/>
      <c r="K103" s="22"/>
      <c r="L103" s="22"/>
    </row>
    <row r="104" spans="1:12" x14ac:dyDescent="0.35">
      <c r="A104" s="22"/>
      <c r="B104" s="22"/>
      <c r="C104" s="22"/>
      <c r="D104" s="22"/>
      <c r="E104" s="22"/>
      <c r="F104" s="23"/>
      <c r="G104" s="22"/>
      <c r="H104" s="22"/>
      <c r="I104" s="22"/>
      <c r="J104" s="22"/>
      <c r="K104" s="22"/>
      <c r="L104" s="22"/>
    </row>
    <row r="105" spans="1:12" x14ac:dyDescent="0.35">
      <c r="A105" s="22"/>
      <c r="B105" s="22"/>
      <c r="C105" s="22"/>
      <c r="D105" s="22"/>
      <c r="E105" s="22"/>
      <c r="F105" s="23"/>
      <c r="G105" s="22"/>
      <c r="H105" s="22"/>
      <c r="I105" s="22"/>
      <c r="J105" s="22"/>
      <c r="K105" s="22"/>
      <c r="L105" s="22"/>
    </row>
    <row r="106" spans="1:12" x14ac:dyDescent="0.35">
      <c r="A106" s="22"/>
      <c r="B106" s="22"/>
      <c r="C106" s="22"/>
      <c r="D106" s="22"/>
      <c r="E106" s="22"/>
      <c r="F106" s="23"/>
      <c r="G106" s="22"/>
      <c r="H106" s="22"/>
      <c r="I106" s="22"/>
      <c r="J106" s="22"/>
      <c r="K106" s="22"/>
      <c r="L106" s="22"/>
    </row>
    <row r="107" spans="1:12" x14ac:dyDescent="0.35">
      <c r="A107" s="22"/>
      <c r="B107" s="22"/>
      <c r="C107" s="22"/>
      <c r="D107" s="22"/>
      <c r="E107" s="22"/>
      <c r="F107" s="23"/>
      <c r="G107" s="22"/>
      <c r="H107" s="22"/>
      <c r="I107" s="22"/>
      <c r="J107" s="22"/>
      <c r="K107" s="22"/>
      <c r="L107" s="22"/>
    </row>
    <row r="108" spans="1:12" x14ac:dyDescent="0.35">
      <c r="A108" s="22"/>
      <c r="B108" s="22"/>
      <c r="C108" s="22"/>
      <c r="D108" s="22"/>
      <c r="E108" s="22"/>
      <c r="F108" s="23"/>
      <c r="G108" s="22"/>
      <c r="H108" s="22"/>
      <c r="I108" s="22"/>
      <c r="J108" s="22"/>
      <c r="K108" s="22"/>
      <c r="L108" s="22"/>
    </row>
    <row r="109" spans="1:12" x14ac:dyDescent="0.35">
      <c r="A109" s="22"/>
      <c r="B109" s="22"/>
      <c r="C109" s="22"/>
      <c r="D109" s="22"/>
      <c r="E109" s="22"/>
      <c r="F109" s="23"/>
      <c r="G109" s="22"/>
      <c r="H109" s="22"/>
      <c r="I109" s="22"/>
      <c r="J109" s="22"/>
      <c r="K109" s="22"/>
      <c r="L109" s="22"/>
    </row>
    <row r="110" spans="1:12" x14ac:dyDescent="0.35">
      <c r="A110" s="22"/>
      <c r="B110" s="22"/>
      <c r="C110" s="22"/>
      <c r="D110" s="22"/>
      <c r="E110" s="22"/>
      <c r="F110" s="23"/>
      <c r="G110" s="22"/>
      <c r="H110" s="22"/>
      <c r="I110" s="22"/>
      <c r="J110" s="22"/>
      <c r="K110" s="22"/>
      <c r="L110" s="22"/>
    </row>
    <row r="111" spans="1:12" x14ac:dyDescent="0.35">
      <c r="A111" s="22"/>
      <c r="B111" s="22"/>
      <c r="C111" s="22"/>
      <c r="D111" s="22"/>
      <c r="E111" s="22"/>
      <c r="F111" s="23"/>
      <c r="G111" s="22"/>
      <c r="H111" s="22"/>
      <c r="I111" s="22"/>
      <c r="J111" s="22"/>
      <c r="K111" s="22"/>
      <c r="L111" s="22"/>
    </row>
    <row r="112" spans="1:12" x14ac:dyDescent="0.35">
      <c r="A112" s="22"/>
      <c r="B112" s="22"/>
      <c r="C112" s="22"/>
      <c r="D112" s="22"/>
      <c r="E112" s="22"/>
      <c r="F112" s="23"/>
      <c r="G112" s="22"/>
      <c r="H112" s="22"/>
      <c r="I112" s="22"/>
      <c r="J112" s="22"/>
      <c r="K112" s="22"/>
      <c r="L112" s="22"/>
    </row>
    <row r="113" spans="1:12" x14ac:dyDescent="0.35">
      <c r="A113" s="22"/>
      <c r="B113" s="22"/>
      <c r="C113" s="22"/>
      <c r="D113" s="22"/>
      <c r="E113" s="22"/>
      <c r="F113" s="23"/>
      <c r="G113" s="22"/>
      <c r="H113" s="22"/>
      <c r="I113" s="22"/>
      <c r="J113" s="22"/>
      <c r="K113" s="22"/>
      <c r="L113" s="22"/>
    </row>
    <row r="114" spans="1:12" x14ac:dyDescent="0.35">
      <c r="A114" s="22"/>
      <c r="B114" s="22"/>
      <c r="C114" s="22"/>
      <c r="D114" s="22"/>
      <c r="E114" s="22"/>
      <c r="F114" s="23"/>
      <c r="G114" s="22"/>
      <c r="H114" s="22"/>
      <c r="I114" s="22"/>
      <c r="J114" s="22"/>
      <c r="K114" s="22"/>
      <c r="L114" s="22"/>
    </row>
    <row r="115" spans="1:12" x14ac:dyDescent="0.35">
      <c r="A115" s="22"/>
      <c r="B115" s="22"/>
      <c r="C115" s="22"/>
      <c r="D115" s="22"/>
      <c r="E115" s="22"/>
      <c r="F115" s="23"/>
      <c r="G115" s="22"/>
      <c r="H115" s="22"/>
      <c r="I115" s="22"/>
      <c r="J115" s="22"/>
      <c r="K115" s="22"/>
      <c r="L115" s="22"/>
    </row>
    <row r="116" spans="1:12" x14ac:dyDescent="0.35">
      <c r="A116" s="22"/>
      <c r="B116" s="22"/>
      <c r="C116" s="22"/>
      <c r="D116" s="22"/>
      <c r="E116" s="22"/>
      <c r="F116" s="23"/>
      <c r="G116" s="22"/>
      <c r="H116" s="22"/>
      <c r="I116" s="22"/>
      <c r="J116" s="22"/>
      <c r="K116" s="22"/>
      <c r="L116" s="22"/>
    </row>
    <row r="117" spans="1:12" x14ac:dyDescent="0.35">
      <c r="A117" s="22"/>
      <c r="B117" s="22"/>
      <c r="C117" s="22"/>
      <c r="D117" s="22"/>
      <c r="E117" s="22"/>
      <c r="F117" s="23"/>
      <c r="G117" s="22"/>
      <c r="H117" s="22"/>
      <c r="I117" s="22"/>
      <c r="J117" s="22"/>
      <c r="K117" s="22"/>
      <c r="L117" s="22"/>
    </row>
    <row r="118" spans="1:12" x14ac:dyDescent="0.35">
      <c r="A118" s="22"/>
      <c r="B118" s="22"/>
      <c r="C118" s="22"/>
      <c r="D118" s="22"/>
      <c r="E118" s="22"/>
      <c r="F118" s="23"/>
      <c r="G118" s="22"/>
      <c r="H118" s="22"/>
      <c r="I118" s="22"/>
      <c r="J118" s="22"/>
      <c r="K118" s="22"/>
      <c r="L118" s="22"/>
    </row>
    <row r="119" spans="1:12" x14ac:dyDescent="0.35">
      <c r="A119" s="22"/>
      <c r="B119" s="22"/>
      <c r="C119" s="22"/>
      <c r="D119" s="22"/>
      <c r="E119" s="22"/>
      <c r="F119" s="23"/>
      <c r="G119" s="22"/>
      <c r="H119" s="22"/>
      <c r="I119" s="22"/>
      <c r="J119" s="22"/>
      <c r="K119" s="22"/>
      <c r="L119" s="22"/>
    </row>
    <row r="120" spans="1:12" x14ac:dyDescent="0.35">
      <c r="A120" s="22"/>
      <c r="B120" s="22"/>
      <c r="C120" s="22"/>
      <c r="D120" s="22"/>
      <c r="E120" s="22"/>
      <c r="F120" s="23"/>
      <c r="G120" s="22"/>
      <c r="H120" s="22"/>
      <c r="I120" s="22"/>
      <c r="J120" s="22"/>
      <c r="K120" s="22"/>
      <c r="L120" s="22"/>
    </row>
    <row r="121" spans="1:12" x14ac:dyDescent="0.35">
      <c r="A121" s="22"/>
      <c r="B121" s="22"/>
      <c r="C121" s="22"/>
      <c r="D121" s="22"/>
      <c r="E121" s="22"/>
      <c r="F121" s="23"/>
      <c r="G121" s="22"/>
      <c r="H121" s="22"/>
      <c r="I121" s="22"/>
      <c r="J121" s="22"/>
      <c r="K121" s="22"/>
      <c r="L121" s="22"/>
    </row>
    <row r="122" spans="1:12" x14ac:dyDescent="0.35">
      <c r="A122" s="22"/>
      <c r="B122" s="22"/>
      <c r="C122" s="22"/>
      <c r="D122" s="22"/>
      <c r="E122" s="22"/>
      <c r="F122" s="23"/>
      <c r="G122" s="22"/>
      <c r="H122" s="22"/>
      <c r="I122" s="22"/>
      <c r="J122" s="22"/>
      <c r="K122" s="22"/>
      <c r="L122" s="22"/>
    </row>
    <row r="123" spans="1:12" x14ac:dyDescent="0.35">
      <c r="A123" s="22"/>
      <c r="B123" s="22"/>
      <c r="C123" s="22"/>
      <c r="D123" s="22"/>
      <c r="E123" s="22"/>
      <c r="F123" s="23"/>
      <c r="G123" s="22"/>
      <c r="H123" s="22"/>
      <c r="I123" s="22"/>
      <c r="J123" s="22"/>
      <c r="K123" s="22"/>
      <c r="L123" s="22"/>
    </row>
    <row r="124" spans="1:12" x14ac:dyDescent="0.35">
      <c r="A124" s="22"/>
      <c r="B124" s="22"/>
      <c r="C124" s="22"/>
      <c r="D124" s="22"/>
      <c r="E124" s="22"/>
      <c r="F124" s="23"/>
      <c r="G124" s="22"/>
      <c r="H124" s="22"/>
      <c r="I124" s="22"/>
      <c r="J124" s="22"/>
      <c r="K124" s="22"/>
      <c r="L124" s="22"/>
    </row>
    <row r="125" spans="1:12" x14ac:dyDescent="0.35">
      <c r="A125" s="22"/>
      <c r="B125" s="22"/>
      <c r="C125" s="22"/>
      <c r="D125" s="22"/>
      <c r="E125" s="22"/>
      <c r="F125" s="23"/>
      <c r="G125" s="22"/>
      <c r="H125" s="22"/>
      <c r="I125" s="22"/>
      <c r="J125" s="22"/>
      <c r="K125" s="22"/>
      <c r="L125" s="22"/>
    </row>
    <row r="126" spans="1:12" x14ac:dyDescent="0.35">
      <c r="A126" s="22"/>
      <c r="B126" s="22"/>
      <c r="C126" s="22"/>
      <c r="D126" s="22"/>
      <c r="E126" s="22"/>
      <c r="F126" s="23"/>
      <c r="G126" s="22"/>
      <c r="H126" s="22"/>
      <c r="I126" s="22"/>
      <c r="J126" s="22"/>
      <c r="K126" s="22"/>
      <c r="L126" s="22"/>
    </row>
    <row r="127" spans="1:12" x14ac:dyDescent="0.35">
      <c r="A127" s="22"/>
      <c r="B127" s="22"/>
      <c r="C127" s="22"/>
      <c r="D127" s="22"/>
      <c r="E127" s="22"/>
      <c r="F127" s="23"/>
      <c r="G127" s="22"/>
      <c r="H127" s="22"/>
      <c r="I127" s="22"/>
      <c r="J127" s="22"/>
      <c r="K127" s="22"/>
      <c r="L127" s="22"/>
    </row>
    <row r="128" spans="1:12" x14ac:dyDescent="0.35">
      <c r="A128" s="22"/>
      <c r="B128" s="22"/>
      <c r="C128" s="22"/>
      <c r="D128" s="22"/>
      <c r="E128" s="22"/>
      <c r="F128" s="23"/>
      <c r="G128" s="22"/>
      <c r="H128" s="22"/>
      <c r="I128" s="22"/>
      <c r="J128" s="22"/>
      <c r="K128" s="22"/>
      <c r="L128" s="22"/>
    </row>
    <row r="129" spans="1:12" x14ac:dyDescent="0.35">
      <c r="A129" s="22"/>
      <c r="B129" s="22"/>
      <c r="C129" s="22"/>
      <c r="D129" s="22"/>
      <c r="E129" s="22"/>
      <c r="F129" s="23"/>
      <c r="G129" s="22"/>
      <c r="H129" s="22"/>
      <c r="I129" s="22"/>
      <c r="J129" s="22"/>
      <c r="K129" s="22"/>
      <c r="L129" s="22"/>
    </row>
    <row r="130" spans="1:12" x14ac:dyDescent="0.35">
      <c r="A130" s="22"/>
      <c r="B130" s="22"/>
      <c r="C130" s="22"/>
      <c r="D130" s="22"/>
      <c r="E130" s="22"/>
      <c r="F130" s="23"/>
      <c r="G130" s="22"/>
      <c r="H130" s="22"/>
      <c r="I130" s="22"/>
      <c r="J130" s="22"/>
      <c r="K130" s="22"/>
      <c r="L130" s="22"/>
    </row>
    <row r="131" spans="1:12" x14ac:dyDescent="0.35">
      <c r="A131" s="22"/>
      <c r="B131" s="22"/>
      <c r="C131" s="22"/>
      <c r="D131" s="22"/>
      <c r="E131" s="22"/>
      <c r="F131" s="23"/>
      <c r="G131" s="22"/>
      <c r="H131" s="22"/>
      <c r="I131" s="22"/>
      <c r="J131" s="22"/>
      <c r="K131" s="22"/>
      <c r="L131" s="22"/>
    </row>
  </sheetData>
  <autoFilter ref="B12:J129" xr:uid="{00000000-0009-0000-0000-000001000000}">
    <filterColumn colId="0" showButton="0"/>
    <filterColumn colId="2" showButton="0"/>
  </autoFilter>
  <mergeCells count="111">
    <mergeCell ref="J41:J42"/>
    <mergeCell ref="I41:I42"/>
    <mergeCell ref="H41:H42"/>
    <mergeCell ref="G41:G42"/>
    <mergeCell ref="D41:E42"/>
    <mergeCell ref="F41:F42"/>
    <mergeCell ref="J20:J21"/>
    <mergeCell ref="I20:I21"/>
    <mergeCell ref="I22:I24"/>
    <mergeCell ref="J22:J24"/>
    <mergeCell ref="J25:J26"/>
    <mergeCell ref="G25:G26"/>
    <mergeCell ref="H25:H26"/>
    <mergeCell ref="I25:I26"/>
    <mergeCell ref="H22:H24"/>
    <mergeCell ref="I27:I28"/>
    <mergeCell ref="I32:I33"/>
    <mergeCell ref="J16:J17"/>
    <mergeCell ref="I16:I17"/>
    <mergeCell ref="H16:H17"/>
    <mergeCell ref="G16:G17"/>
    <mergeCell ref="J18:J19"/>
    <mergeCell ref="I18:I19"/>
    <mergeCell ref="H18:H19"/>
    <mergeCell ref="G18:G19"/>
    <mergeCell ref="H30:H31"/>
    <mergeCell ref="G30:G31"/>
    <mergeCell ref="A1:J1"/>
    <mergeCell ref="A2:J2"/>
    <mergeCell ref="A3:J3"/>
    <mergeCell ref="A4:J4"/>
    <mergeCell ref="A6:J6"/>
    <mergeCell ref="D10:E10"/>
    <mergeCell ref="D12:E12"/>
    <mergeCell ref="D43:E43"/>
    <mergeCell ref="J36:J37"/>
    <mergeCell ref="F35:F37"/>
    <mergeCell ref="B12:C12"/>
    <mergeCell ref="F13:F34"/>
    <mergeCell ref="B13:C37"/>
    <mergeCell ref="D13:E37"/>
    <mergeCell ref="G22:G24"/>
    <mergeCell ref="H20:H21"/>
    <mergeCell ref="G20:G21"/>
    <mergeCell ref="I36:I37"/>
    <mergeCell ref="H36:H37"/>
    <mergeCell ref="G36:G37"/>
    <mergeCell ref="G27:G28"/>
    <mergeCell ref="B38:H38"/>
    <mergeCell ref="H27:H28"/>
    <mergeCell ref="I30:I31"/>
    <mergeCell ref="G68:G69"/>
    <mergeCell ref="G70:G71"/>
    <mergeCell ref="G72:G73"/>
    <mergeCell ref="B10:C10"/>
    <mergeCell ref="B40:C40"/>
    <mergeCell ref="D40:E40"/>
    <mergeCell ref="B44:H44"/>
    <mergeCell ref="G47:G48"/>
    <mergeCell ref="D47:E54"/>
    <mergeCell ref="F58:F62"/>
    <mergeCell ref="F47:F48"/>
    <mergeCell ref="B46:C46"/>
    <mergeCell ref="D46:E46"/>
    <mergeCell ref="B41:C43"/>
    <mergeCell ref="F49:F50"/>
    <mergeCell ref="G32:G33"/>
    <mergeCell ref="H32:H33"/>
    <mergeCell ref="B58:C64"/>
    <mergeCell ref="B68:C73"/>
    <mergeCell ref="F68:F69"/>
    <mergeCell ref="F70:F71"/>
    <mergeCell ref="F72:F73"/>
    <mergeCell ref="G97:H97"/>
    <mergeCell ref="G98:H98"/>
    <mergeCell ref="G99:H99"/>
    <mergeCell ref="B77:C80"/>
    <mergeCell ref="B84:C94"/>
    <mergeCell ref="B83:C83"/>
    <mergeCell ref="D83:E83"/>
    <mergeCell ref="F90:F93"/>
    <mergeCell ref="G87:G88"/>
    <mergeCell ref="D77:E80"/>
    <mergeCell ref="B81:H81"/>
    <mergeCell ref="B95:H95"/>
    <mergeCell ref="F84:F85"/>
    <mergeCell ref="F86:F87"/>
    <mergeCell ref="J87:J88"/>
    <mergeCell ref="J27:J28"/>
    <mergeCell ref="J32:J33"/>
    <mergeCell ref="J30:J31"/>
    <mergeCell ref="I87:I88"/>
    <mergeCell ref="H87:H88"/>
    <mergeCell ref="G49:G50"/>
    <mergeCell ref="G51:G52"/>
    <mergeCell ref="G53:G54"/>
    <mergeCell ref="D74:H74"/>
    <mergeCell ref="D68:E73"/>
    <mergeCell ref="F53:F54"/>
    <mergeCell ref="D84:E94"/>
    <mergeCell ref="F51:F52"/>
    <mergeCell ref="B65:H65"/>
    <mergeCell ref="B55:H55"/>
    <mergeCell ref="B67:C67"/>
    <mergeCell ref="D67:E67"/>
    <mergeCell ref="B47:C54"/>
    <mergeCell ref="B76:C76"/>
    <mergeCell ref="D76:E76"/>
    <mergeCell ref="B57:C57"/>
    <mergeCell ref="D57:E57"/>
    <mergeCell ref="D58:E64"/>
  </mergeCells>
  <phoneticPr fontId="10" type="noConversion"/>
  <pageMargins left="0.43307086614173229" right="0.43307086614173229" top="0.74803149606299213" bottom="0.74803149606299213" header="0.31496062992125984" footer="0.31496062992125984"/>
  <pageSetup paperSize="5" scale="33" fitToHeight="0" orientation="landscape" r:id="rId1"/>
  <headerFooter>
    <oddFooter>&amp;R&amp;P de &amp;N</oddFooter>
  </headerFooter>
  <rowBreaks count="9" manualBreakCount="9">
    <brk id="38" min="1" max="9" man="1"/>
    <brk id="45" min="1" max="9" man="1"/>
    <brk id="56" min="1" max="9" man="1"/>
    <brk id="66" min="1" max="9" man="1"/>
    <brk id="77" min="1" max="9" man="1"/>
    <brk id="82" min="1" max="9" man="1"/>
    <brk id="85" min="1" max="9" man="1"/>
    <brk id="89" min="1" max="9" man="1"/>
    <brk id="93"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Consideraciones_Elaboración</vt:lpstr>
      <vt:lpstr>Plan Anual de Trabajo</vt:lpstr>
      <vt:lpstr>'Plan Anual de Trabajo'!Área_de_impresión</vt:lpstr>
      <vt:lpstr>'Plan Anual de Trabajo'!Títulos_a_imprimir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YOIKKO</cp:lastModifiedBy>
  <cp:lastPrinted>2022-04-25T15:04:01Z</cp:lastPrinted>
  <dcterms:created xsi:type="dcterms:W3CDTF">2019-07-01T19:05:35Z</dcterms:created>
  <dcterms:modified xsi:type="dcterms:W3CDTF">2022-04-26T22:22:48Z</dcterms:modified>
</cp:coreProperties>
</file>